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рина Алексеевна\Desktop\Техприс для сайта\"/>
    </mc:Choice>
  </mc:AlternateContent>
  <xr:revisionPtr revIDLastSave="0" documentId="8_{304285D6-B170-4117-8367-D1BAE898F3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  <sheet name="Table 2" sheetId="2" r:id="rId2"/>
  </sheets>
  <definedNames>
    <definedName name="_xlnm.Print_Area" localSheetId="0">'Table 1'!$A$1:$O$23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F14" i="1"/>
  <c r="E17" i="1"/>
  <c r="F17" i="1"/>
  <c r="E8" i="1"/>
  <c r="F8" i="1"/>
  <c r="F5" i="1"/>
  <c r="E5" i="1"/>
  <c r="G8" i="1"/>
  <c r="G17" i="1" l="1"/>
  <c r="G14" i="1"/>
  <c r="G5" i="1"/>
  <c r="F10" i="2" l="1"/>
  <c r="F9" i="2"/>
  <c r="F7" i="2"/>
</calcChain>
</file>

<file path=xl/sharedStrings.xml><?xml version="1.0" encoding="utf-8"?>
<sst xmlns="http://schemas.openxmlformats.org/spreadsheetml/2006/main" count="70" uniqueCount="62">
  <si>
    <r>
      <rPr>
        <sz val="12"/>
        <rFont val="Times New Roman"/>
        <family val="1"/>
      </rPr>
      <t xml:space="preserve">Приложение N 1 к Методическим указаниям
</t>
    </r>
    <r>
      <rPr>
        <sz val="12"/>
        <rFont val="Times New Roman"/>
        <family val="1"/>
      </rPr>
      <t xml:space="preserve">по определению размера платы за технологическое присоединение
</t>
    </r>
    <r>
      <rPr>
        <sz val="12"/>
        <rFont val="Times New Roman"/>
        <family val="1"/>
      </rPr>
      <t>к электрическим сетям</t>
    </r>
  </si>
  <si>
    <r>
      <rPr>
        <sz val="12"/>
        <rFont val="Times New Roman"/>
        <family val="1"/>
      </rPr>
      <t>(рекомендуемый образец)</t>
    </r>
  </si>
  <si>
    <r>
      <rPr>
        <sz val="12"/>
        <rFont val="Times New Roman"/>
        <family val="1"/>
      </rPr>
      <t xml:space="preserve">Расходы
</t>
    </r>
    <r>
      <rPr>
        <sz val="12"/>
        <rFont val="Times New Roman"/>
        <family val="1"/>
      </rPr>
      <t xml:space="preserve">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организации, а также на обеспечение средствами
</t>
    </r>
    <r>
      <rPr>
        <sz val="12"/>
        <rFont val="Times New Roman"/>
        <family val="1"/>
      </rPr>
      <t>коммерческого учета электрической энергии (мощности)</t>
    </r>
  </si>
  <si>
    <r>
      <rPr>
        <sz val="12"/>
        <rFont val="Times New Roman"/>
        <family val="1"/>
      </rPr>
      <t>N</t>
    </r>
  </si>
  <si>
    <r>
      <rPr>
        <sz val="12"/>
        <rFont val="Times New Roman"/>
        <family val="1"/>
      </rPr>
      <t>Объект электросетевого хозяйства/Средство коммерческого учета электрической энергии (мощности)</t>
    </r>
  </si>
  <si>
    <r>
      <rPr>
        <sz val="12"/>
        <rFont val="Times New Roman"/>
        <family val="1"/>
      </rPr>
      <t>Год ввода объекта</t>
    </r>
  </si>
  <si>
    <r>
      <rPr>
        <sz val="12"/>
        <rFont val="Times New Roman"/>
        <family val="1"/>
      </rPr>
      <t>Уровень напряжения, кВ</t>
    </r>
  </si>
  <si>
    <r>
      <rPr>
        <sz val="12"/>
        <rFont val="Times New Roman"/>
        <family val="1"/>
      </rPr>
      <t>Протяженность (для линий электропередачи), метров/Количество пунктов секционирования, штук/Количество точек учета, штук</t>
    </r>
  </si>
  <si>
    <r>
      <rPr>
        <sz val="12"/>
        <rFont val="Times New Roman"/>
        <family val="1"/>
      </rPr>
      <t>Максимальная мощность, кВт</t>
    </r>
  </si>
  <si>
    <r>
      <rPr>
        <sz val="12"/>
        <rFont val="Times New Roman"/>
        <family val="1"/>
      </rPr>
      <t>Расходы на строительство объекта/на обеспечение средствами коммерческого учета электрической энергии (мощности), тыс. руб.</t>
    </r>
  </si>
  <si>
    <r>
      <rPr>
        <sz val="12"/>
        <rFont val="Times New Roman"/>
        <family val="1"/>
      </rPr>
      <t>Строительство     воздушных линий</t>
    </r>
  </si>
  <si>
    <r>
      <rPr>
        <sz val="12"/>
        <rFont val="Times New Roman"/>
        <family val="1"/>
      </rPr>
      <t>-</t>
    </r>
  </si>
  <si>
    <r>
      <rPr>
        <sz val="12"/>
        <rFont val="Times New Roman"/>
        <family val="1"/>
      </rPr>
      <t>&lt;пообъектная расшифровка&gt;</t>
    </r>
  </si>
  <si>
    <r>
      <rPr>
        <sz val="12"/>
        <rFont val="Times New Roman"/>
        <family val="1"/>
      </rPr>
      <t>Строительство      кабельных линий</t>
    </r>
  </si>
  <si>
    <r>
      <rPr>
        <sz val="12"/>
        <rFont val="Times New Roman"/>
        <family val="1"/>
      </rPr>
      <t>Строительство  комплектных трансформаторных подстанций (КТП) с уровнем напряжения до 35 кВ</t>
    </r>
  </si>
  <si>
    <r>
      <rPr>
        <sz val="12"/>
        <rFont val="Times New Roman"/>
        <family val="1"/>
      </rPr>
      <t xml:space="preserve">Обеспечение        средствами коммерческого               учета
</t>
    </r>
    <r>
      <rPr>
        <sz val="12"/>
        <rFont val="Times New Roman"/>
        <family val="1"/>
      </rPr>
      <t>электрической           энергии (мощности)</t>
    </r>
  </si>
  <si>
    <r>
      <rPr>
        <sz val="12"/>
        <rFont val="Times New Roman"/>
        <family val="1"/>
      </rPr>
      <t xml:space="preserve">Приложение N 2 к Методическим указаниям
</t>
    </r>
    <r>
      <rPr>
        <sz val="12"/>
        <rFont val="Times New Roman"/>
        <family val="1"/>
      </rPr>
      <t xml:space="preserve">по определению размера платы за технологическое присоединение
</t>
    </r>
    <r>
      <rPr>
        <sz val="12"/>
        <rFont val="Times New Roman"/>
        <family val="1"/>
      </rPr>
      <t>к электрическим сетям</t>
    </r>
  </si>
  <si>
    <r>
      <rPr>
        <sz val="12"/>
        <rFont val="Times New Roman"/>
        <family val="1"/>
      </rPr>
      <t xml:space="preserve">Расходы
</t>
    </r>
    <r>
      <rPr>
        <sz val="12"/>
        <rFont val="Times New Roman"/>
        <family val="1"/>
      </rPr>
      <t xml:space="preserve">на выполнение мероприятий по технологическому присоединению, предусмотренных </t>
    </r>
    <r>
      <rPr>
        <sz val="12"/>
        <color rgb="FF0000FF"/>
        <rFont val="Times New Roman"/>
        <family val="1"/>
      </rPr>
      <t xml:space="preserve">подпунктами "а" </t>
    </r>
    <r>
      <rPr>
        <sz val="12"/>
        <rFont val="Times New Roman"/>
        <family val="1"/>
      </rPr>
      <t xml:space="preserve">и </t>
    </r>
    <r>
      <rPr>
        <sz val="12"/>
        <color rgb="FF0000FF"/>
        <rFont val="Times New Roman"/>
        <family val="1"/>
      </rPr>
      <t xml:space="preserve">"в" пункта 16 </t>
    </r>
    <r>
      <rPr>
        <sz val="12"/>
        <rFont val="Times New Roman"/>
        <family val="1"/>
      </rPr>
      <t xml:space="preserve">Методических указаний по определению размера платы за технологическое присоединение к электрическим сетям, за </t>
    </r>
    <r>
      <rPr>
        <u/>
        <sz val="12"/>
        <rFont val="Times New Roman"/>
        <family val="1"/>
      </rPr>
      <t>         </t>
    </r>
    <r>
      <rPr>
        <sz val="12"/>
        <rFont val="Times New Roman"/>
        <family val="1"/>
      </rPr>
      <t>год</t>
    </r>
  </si>
  <si>
    <r>
      <rPr>
        <sz val="12"/>
        <rFont val="Times New Roman"/>
        <family val="1"/>
      </rPr>
      <t>N п/п</t>
    </r>
  </si>
  <si>
    <r>
      <rPr>
        <sz val="12"/>
        <rFont val="Times New Roman"/>
        <family val="1"/>
      </rPr>
      <t>Наименование мероприятий</t>
    </r>
  </si>
  <si>
    <r>
      <rPr>
        <sz val="12"/>
        <rFont val="Times New Roman"/>
        <family val="1"/>
      </rPr>
      <t xml:space="preserve">Информация для расчета стандартизированной </t>
    </r>
    <r>
      <rPr>
        <vertAlign val="superscript"/>
        <sz val="12"/>
        <rFont val="Times New Roman"/>
        <family val="1"/>
      </rPr>
      <t>тарифной ставки С</t>
    </r>
    <r>
      <rPr>
        <sz val="8"/>
        <rFont val="Times New Roman"/>
        <family val="1"/>
      </rPr>
      <t>1</t>
    </r>
  </si>
  <si>
    <r>
      <rPr>
        <sz val="12"/>
        <rFont val="Times New Roman"/>
        <family val="1"/>
      </rPr>
      <t>Расходы по каждому мероприятию (руб.)</t>
    </r>
  </si>
  <si>
    <r>
      <rPr>
        <sz val="12"/>
        <rFont val="Times New Roman"/>
        <family val="1"/>
      </rPr>
      <t>Количество технологическ их присоединени й (шт.)</t>
    </r>
  </si>
  <si>
    <r>
      <rPr>
        <sz val="12"/>
        <rFont val="Times New Roman"/>
        <family val="1"/>
      </rPr>
      <t>Объем максимальной мощности (кВт)</t>
    </r>
  </si>
  <si>
    <r>
      <rPr>
        <sz val="12"/>
        <rFont val="Times New Roman"/>
        <family val="1"/>
      </rPr>
      <t>Расходы на одно присоединение (руб. на одно ТП)</t>
    </r>
  </si>
  <si>
    <r>
      <rPr>
        <sz val="12"/>
        <rFont val="Times New Roman"/>
        <family val="1"/>
      </rPr>
      <t>Подготовка и выдача сетевой организацией технических условий Заявителю</t>
    </r>
  </si>
  <si>
    <r>
      <rPr>
        <sz val="12"/>
        <rFont val="Times New Roman"/>
        <family val="1"/>
      </rPr>
      <t>Проверка сетевой организацией выполнения технических условий Заявителем</t>
    </r>
  </si>
  <si>
    <r>
      <rPr>
        <sz val="12"/>
        <rFont val="Times New Roman"/>
        <family val="1"/>
      </rPr>
      <t xml:space="preserve">Выдача           сетевой           организацией уведомления    об    обеспечении    сетевой организацией                          возможности присоединения   к   электрическим   сетям Заявителям,  указанным  в  </t>
    </r>
    <r>
      <rPr>
        <sz val="12"/>
        <color rgb="FF0000FF"/>
        <rFont val="Times New Roman"/>
        <family val="1"/>
      </rPr>
      <t xml:space="preserve">абзаце  шестом пункта   24   </t>
    </r>
    <r>
      <rPr>
        <sz val="12"/>
        <rFont val="Times New Roman"/>
        <family val="1"/>
      </rPr>
      <t>Методических   указаний   по определению       размера       платы       за технологическое        присоединение        к электрическим сетям</t>
    </r>
  </si>
  <si>
    <r>
      <rPr>
        <sz val="12"/>
        <rFont val="Times New Roman"/>
        <family val="1"/>
      </rPr>
      <t xml:space="preserve">Проверка          сетевой          организацией выполнения        технических        условий Заявителями,     указанными     в     </t>
    </r>
    <r>
      <rPr>
        <sz val="12"/>
        <color rgb="FF0000FF"/>
        <rFont val="Times New Roman"/>
        <family val="1"/>
      </rPr>
      <t xml:space="preserve">абзаце седьмом      пункта      24      </t>
    </r>
    <r>
      <rPr>
        <sz val="12"/>
        <rFont val="Times New Roman"/>
        <family val="1"/>
      </rPr>
      <t>Методических указаний по определению размера платы за    технологическое    присоединение    к электрическим сетям</t>
    </r>
  </si>
  <si>
    <r>
      <rPr>
        <i/>
        <sz val="12"/>
        <color rgb="FF0000FF"/>
        <rFont val="Times New Roman"/>
        <family val="1"/>
      </rPr>
      <t xml:space="preserve">Приказ ФАС России от 30.06.2022 N 490/22 (ред. от 13.11.2024) "Об утверждении Методических указаний по определению размера
</t>
    </r>
    <r>
      <rPr>
        <i/>
        <sz val="12"/>
        <color rgb="FF0000FF"/>
        <rFont val="Times New Roman"/>
        <family val="1"/>
      </rPr>
      <t>платы за технологическое присоединение к электрическим сетям" {КонсультантПлюс}</t>
    </r>
  </si>
  <si>
    <t>-</t>
  </si>
  <si>
    <t>0,4 кВ</t>
  </si>
  <si>
    <t>воздушные линии на железобетонных опорах изолированным сталеалюминиевым проводом сечением до 50 квадратных мм включительно одноцепные</t>
  </si>
  <si>
    <t>воздушные линии на железобетонных опорах изолированным сталеалюминиевым проводом сечением от 50 до 100 квадратных мм включительно одноцепные</t>
  </si>
  <si>
    <t>10 кВ</t>
  </si>
  <si>
    <t xml:space="preserve">2.1.2.1.2.1  </t>
  </si>
  <si>
    <t>кабельные линии в траншеях многожильные с резиновой или пластмассовой изоляцией сечением провода от 50 до 100 квадратных мм включительно с одним кабелем в траншее</t>
  </si>
  <si>
    <t>кабельные линии прокладываемые методом горизонтального наклонного бурения многожильные с бумажной изоляцией сечением от 50 до 100 с одной трубой в скважине</t>
  </si>
  <si>
    <t xml:space="preserve">2.6.2.2.3.1  </t>
  </si>
  <si>
    <t>кабельные линии в траншеях многожильные с резиновой или пластмассовой изоляцией сечением провода от 250 до 300 квадратных мм включительно с двумя кабелем в траншее</t>
  </si>
  <si>
    <t xml:space="preserve">2.6.2.2.2.1  </t>
  </si>
  <si>
    <t>кабельные линии в траншеях многожильные с резиновой или пластмассовой изоляцией сечением провода до 50 квадратных мм включительно с одним кабелем в траншее</t>
  </si>
  <si>
    <t>однотраисформаторные подстанции (за исключением РТП) мощностью от 100 до 250 кВА включительно шкафного или киоскового типа</t>
  </si>
  <si>
    <t>10/0,4 кВ</t>
  </si>
  <si>
    <t>6/0,4 кВ</t>
  </si>
  <si>
    <t>однотраисформаторные подстанции (за исключением РТП) мощностью от 400 до 630  кВА  включительно шкафного или киоскового типа</t>
  </si>
  <si>
    <t>4.1.1.4.1</t>
  </si>
  <si>
    <t>4.2.1.2.1</t>
  </si>
  <si>
    <t>1.3.1.2.1.1</t>
  </si>
  <si>
    <t>1.3.1.2.2.1</t>
  </si>
  <si>
    <t xml:space="preserve">2.1.2.1.1.1  </t>
  </si>
  <si>
    <t xml:space="preserve">2.1.2.1.5.2  </t>
  </si>
  <si>
    <t>кабельные линии прокладываемые методом горизонтального наклонного бурения многожильные с резиновой или пластмассовой изоляцией сечением провода от 250 до 300 квадратных мм включительно с одной трубой в скважине</t>
  </si>
  <si>
    <t>Однофазный    Прямого  включения</t>
  </si>
  <si>
    <t>7.1.1.</t>
  </si>
  <si>
    <t>7.2.1.</t>
  </si>
  <si>
    <t>7.2.2.</t>
  </si>
  <si>
    <t>трехфазный прямого включения</t>
  </si>
  <si>
    <t xml:space="preserve"> трехфазный полукосвенного включения         </t>
  </si>
  <si>
    <t>0,4 кВ, 6/10кВ</t>
  </si>
  <si>
    <t>6 кВ</t>
  </si>
  <si>
    <t>6/0,4кВ 10/0,4кВ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</si>
</sst>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"/>
    <numFmt numFmtId="165" formatCode="0.0"/>
  </numFmts>
  <fonts count="13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2"/>
      <color rgb="FF0000FF"/>
      <name val="Times New Roman"/>
      <family val="1"/>
    </font>
    <font>
      <u/>
      <sz val="12"/>
      <name val="Times New Roman"/>
      <family val="1"/>
    </font>
    <font>
      <vertAlign val="superscript"/>
      <sz val="12"/>
      <name val="Times New Roman"/>
      <family val="1"/>
    </font>
    <font>
      <sz val="8"/>
      <name val="Times New Roman"/>
      <family val="1"/>
    </font>
    <font>
      <i/>
      <sz val="12"/>
      <color rgb="FF0000FF"/>
      <name val="Times New Roman"/>
      <family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164" fontId="2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top" shrinkToFit="1"/>
    </xf>
    <xf numFmtId="0" fontId="11" fillId="0" borderId="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5"/>
    </xf>
    <xf numFmtId="0" fontId="1" fillId="0" borderId="3" xfId="0" applyFont="1" applyFill="1" applyBorder="1" applyAlignment="1">
      <alignment horizontal="left" vertical="top" wrapText="1" indent="5"/>
    </xf>
    <xf numFmtId="0" fontId="0" fillId="0" borderId="4" xfId="0" applyFill="1" applyBorder="1" applyAlignment="1">
      <alignment horizontal="left" vertical="top" wrapText="1" indent="1"/>
    </xf>
    <xf numFmtId="0" fontId="0" fillId="0" borderId="5" xfId="0" applyFill="1" applyBorder="1" applyAlignment="1">
      <alignment horizontal="left" vertical="top" wrapText="1" indent="1"/>
    </xf>
    <xf numFmtId="0" fontId="0" fillId="0" borderId="6" xfId="0" applyFill="1" applyBorder="1" applyAlignment="1">
      <alignment horizontal="left" vertical="top" wrapText="1" indent="1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login.consultant.ru/link/?req=doc&amp;base=LAW&amp;n=495525&amp;date=23.04.2025&amp;dst=100097&amp;field=134" TargetMode="External"/><Relationship Id="rId2" Type="http://schemas.openxmlformats.org/officeDocument/2006/relationships/hyperlink" Target="https://login.consultant.ru/link/?req=doc&amp;base=LAW&amp;n=495525&amp;date=23.04.2025&amp;dst=100096&amp;field=134" TargetMode="External"/><Relationship Id="rId1" Type="http://schemas.openxmlformats.org/officeDocument/2006/relationships/hyperlink" Target="https://login.consultant.ru/link/?req=doc&amp;base=LAW&amp;n=495525&amp;date=23.04.2025&amp;dst=100061&amp;field=134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login.consultant.ru/link/?req=doc&amp;base=LAW&amp;n=495525&amp;date=23.04.2025&amp;dst=100293&amp;field=1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view="pageBreakPreview" topLeftCell="A5" zoomScaleNormal="100" zoomScaleSheetLayoutView="100" workbookViewId="0">
      <selection activeCell="E15" sqref="E15"/>
    </sheetView>
  </sheetViews>
  <sheetFormatPr defaultRowHeight="12.75" x14ac:dyDescent="0.2"/>
  <cols>
    <col min="1" max="1" width="15.83203125" customWidth="1"/>
    <col min="2" max="2" width="36.1640625" customWidth="1"/>
    <col min="3" max="3" width="13.1640625" customWidth="1"/>
    <col min="4" max="4" width="19.1640625" customWidth="1"/>
    <col min="5" max="5" width="26.6640625" customWidth="1"/>
    <col min="6" max="6" width="23.5" customWidth="1"/>
    <col min="7" max="7" width="28.5" customWidth="1"/>
    <col min="8" max="8" width="5.1640625" customWidth="1"/>
  </cols>
  <sheetData>
    <row r="1" spans="1:8" ht="75.2" customHeight="1" x14ac:dyDescent="0.2">
      <c r="A1" s="26" t="s">
        <v>0</v>
      </c>
      <c r="B1" s="26"/>
      <c r="C1" s="26"/>
      <c r="D1" s="26"/>
      <c r="E1" s="26"/>
      <c r="F1" s="26"/>
      <c r="G1" s="26"/>
      <c r="H1" s="26"/>
    </row>
    <row r="2" spans="1:8" ht="17.25" customHeight="1" x14ac:dyDescent="0.2">
      <c r="A2" s="27" t="s">
        <v>1</v>
      </c>
      <c r="B2" s="27"/>
      <c r="C2" s="27"/>
      <c r="D2" s="27"/>
      <c r="E2" s="27"/>
      <c r="F2" s="27"/>
      <c r="G2" s="27"/>
      <c r="H2" s="27"/>
    </row>
    <row r="3" spans="1:8" ht="96" customHeight="1" x14ac:dyDescent="0.2">
      <c r="A3" s="28" t="s">
        <v>2</v>
      </c>
      <c r="B3" s="28"/>
      <c r="C3" s="28"/>
      <c r="D3" s="28"/>
      <c r="E3" s="28"/>
      <c r="F3" s="28"/>
      <c r="G3" s="28"/>
      <c r="H3" s="28"/>
    </row>
    <row r="4" spans="1:8" ht="162.6" customHeight="1" x14ac:dyDescent="0.2">
      <c r="A4" s="1" t="s">
        <v>3</v>
      </c>
      <c r="B4" s="1" t="s">
        <v>4</v>
      </c>
      <c r="C4" s="2" t="s">
        <v>5</v>
      </c>
      <c r="D4" s="1" t="s">
        <v>6</v>
      </c>
      <c r="E4" s="1" t="s">
        <v>7</v>
      </c>
      <c r="F4" s="3" t="s">
        <v>8</v>
      </c>
      <c r="G4" s="1" t="s">
        <v>9</v>
      </c>
    </row>
    <row r="5" spans="1:8" ht="38.450000000000003" customHeight="1" x14ac:dyDescent="0.2">
      <c r="A5" s="4">
        <v>1</v>
      </c>
      <c r="B5" s="2" t="s">
        <v>10</v>
      </c>
      <c r="C5" s="1">
        <v>2024</v>
      </c>
      <c r="D5" s="1">
        <v>0.4</v>
      </c>
      <c r="E5" s="1">
        <f>SUM(E6,E7)</f>
        <v>1.8859999999999999</v>
      </c>
      <c r="F5" s="1">
        <f>SUM(F6,F7)</f>
        <v>864</v>
      </c>
      <c r="G5" s="1">
        <f>SUM(G6,G7)</f>
        <v>2673837.46</v>
      </c>
    </row>
    <row r="6" spans="1:8" ht="149.25" customHeight="1" x14ac:dyDescent="0.2">
      <c r="A6" s="12" t="s">
        <v>48</v>
      </c>
      <c r="B6" s="14" t="s">
        <v>32</v>
      </c>
      <c r="C6" s="15">
        <v>2024</v>
      </c>
      <c r="D6" s="15" t="s">
        <v>31</v>
      </c>
      <c r="E6" s="15">
        <v>1.6259999999999999</v>
      </c>
      <c r="F6" s="15">
        <v>564</v>
      </c>
      <c r="G6" s="15">
        <v>1940413.21</v>
      </c>
    </row>
    <row r="7" spans="1:8" ht="168" customHeight="1" x14ac:dyDescent="0.2">
      <c r="A7" s="12" t="s">
        <v>49</v>
      </c>
      <c r="B7" s="14" t="s">
        <v>33</v>
      </c>
      <c r="C7" s="15">
        <v>2024</v>
      </c>
      <c r="D7" s="15" t="s">
        <v>31</v>
      </c>
      <c r="E7" s="15">
        <v>0.26</v>
      </c>
      <c r="F7" s="15">
        <v>300</v>
      </c>
      <c r="G7" s="15">
        <v>733424.25</v>
      </c>
    </row>
    <row r="8" spans="1:8" ht="87.75" customHeight="1" x14ac:dyDescent="0.2">
      <c r="A8" s="12">
        <v>2</v>
      </c>
      <c r="B8" s="14" t="s">
        <v>13</v>
      </c>
      <c r="C8" s="15">
        <v>2024</v>
      </c>
      <c r="D8" s="15" t="s">
        <v>59</v>
      </c>
      <c r="E8" s="15">
        <f>SUM(E9,E10,E11,E12,E13)</f>
        <v>0.6100000000000001</v>
      </c>
      <c r="F8" s="15">
        <f>SUM(F9,F10,F11,F12,F13)</f>
        <v>713</v>
      </c>
      <c r="G8" s="24">
        <f>SUM(G9,G10,G11,G12,G13)</f>
        <v>5876431.1600000001</v>
      </c>
    </row>
    <row r="9" spans="1:8" ht="213" customHeight="1" x14ac:dyDescent="0.2">
      <c r="A9" s="12" t="s">
        <v>35</v>
      </c>
      <c r="B9" s="14" t="s">
        <v>36</v>
      </c>
      <c r="C9" s="15">
        <v>2024</v>
      </c>
      <c r="D9" s="15" t="s">
        <v>31</v>
      </c>
      <c r="E9" s="15">
        <v>0.04</v>
      </c>
      <c r="F9" s="15">
        <v>150</v>
      </c>
      <c r="G9" s="15"/>
      <c r="H9" s="13"/>
    </row>
    <row r="10" spans="1:8" ht="114.75" customHeight="1" x14ac:dyDescent="0.2">
      <c r="A10" s="12" t="s">
        <v>50</v>
      </c>
      <c r="B10" s="14" t="s">
        <v>41</v>
      </c>
      <c r="C10" s="15">
        <v>2024</v>
      </c>
      <c r="D10" s="15" t="s">
        <v>31</v>
      </c>
      <c r="E10" s="15">
        <v>0.03</v>
      </c>
      <c r="F10" s="15">
        <v>3</v>
      </c>
      <c r="G10" s="15">
        <v>79934.929999999993</v>
      </c>
      <c r="H10" s="13"/>
    </row>
    <row r="11" spans="1:8" ht="177" customHeight="1" x14ac:dyDescent="0.2">
      <c r="A11" s="12" t="s">
        <v>40</v>
      </c>
      <c r="B11" s="14" t="s">
        <v>37</v>
      </c>
      <c r="C11" s="15">
        <v>2024</v>
      </c>
      <c r="D11" s="15" t="s">
        <v>60</v>
      </c>
      <c r="E11" s="15">
        <v>0.36</v>
      </c>
      <c r="F11" s="15">
        <v>150</v>
      </c>
      <c r="G11" s="15">
        <v>1550534.58</v>
      </c>
    </row>
    <row r="12" spans="1:8" ht="205.5" customHeight="1" x14ac:dyDescent="0.2">
      <c r="A12" s="12" t="s">
        <v>51</v>
      </c>
      <c r="B12" s="14" t="s">
        <v>39</v>
      </c>
      <c r="C12" s="15">
        <v>2024</v>
      </c>
      <c r="D12" s="15" t="s">
        <v>34</v>
      </c>
      <c r="E12" s="15">
        <v>0.13</v>
      </c>
      <c r="F12" s="15">
        <v>150</v>
      </c>
      <c r="G12" s="24">
        <v>411297.8</v>
      </c>
      <c r="H12" s="13"/>
    </row>
    <row r="13" spans="1:8" ht="180.75" customHeight="1" x14ac:dyDescent="0.2">
      <c r="A13" s="12" t="s">
        <v>38</v>
      </c>
      <c r="B13" s="14" t="s">
        <v>52</v>
      </c>
      <c r="C13" s="15">
        <v>2024</v>
      </c>
      <c r="D13" s="15" t="s">
        <v>31</v>
      </c>
      <c r="E13" s="15">
        <v>0.05</v>
      </c>
      <c r="F13" s="15">
        <v>260</v>
      </c>
      <c r="G13" s="15">
        <v>3834663.85</v>
      </c>
      <c r="H13" s="13"/>
    </row>
    <row r="14" spans="1:8" ht="162" customHeight="1" x14ac:dyDescent="0.2">
      <c r="A14" s="12">
        <v>4</v>
      </c>
      <c r="B14" s="14" t="s">
        <v>14</v>
      </c>
      <c r="C14" s="15">
        <v>2024</v>
      </c>
      <c r="D14" s="25" t="s">
        <v>61</v>
      </c>
      <c r="E14" s="15">
        <f>SUM(E15,E16)</f>
        <v>2</v>
      </c>
      <c r="F14" s="15">
        <f>SUM(F15,F16)</f>
        <v>300</v>
      </c>
      <c r="G14" s="23">
        <f>SUM(G15,G16)</f>
        <v>1654973.22</v>
      </c>
    </row>
    <row r="15" spans="1:8" ht="145.5" customHeight="1" x14ac:dyDescent="0.2">
      <c r="A15" s="16" t="s">
        <v>46</v>
      </c>
      <c r="B15" s="14" t="s">
        <v>45</v>
      </c>
      <c r="C15" s="15">
        <v>2024</v>
      </c>
      <c r="D15" s="15" t="s">
        <v>44</v>
      </c>
      <c r="E15" s="15">
        <v>1</v>
      </c>
      <c r="F15" s="15">
        <v>150</v>
      </c>
      <c r="G15" s="15">
        <v>817689.35</v>
      </c>
    </row>
    <row r="16" spans="1:8" ht="225.75" customHeight="1" x14ac:dyDescent="0.2">
      <c r="A16" s="16" t="s">
        <v>47</v>
      </c>
      <c r="B16" s="14" t="s">
        <v>42</v>
      </c>
      <c r="C16" s="15">
        <v>2024</v>
      </c>
      <c r="D16" s="15" t="s">
        <v>43</v>
      </c>
      <c r="E16" s="15">
        <v>1</v>
      </c>
      <c r="F16" s="15">
        <v>150</v>
      </c>
      <c r="G16" s="15">
        <v>837283.87</v>
      </c>
    </row>
    <row r="17" spans="1:7" ht="63" x14ac:dyDescent="0.2">
      <c r="A17" s="12">
        <v>7</v>
      </c>
      <c r="B17" s="17" t="s">
        <v>15</v>
      </c>
      <c r="C17" s="18">
        <v>2024</v>
      </c>
      <c r="D17" s="18" t="s">
        <v>11</v>
      </c>
      <c r="E17" s="18">
        <f>SUM(E15:E16,E18,E19,E20)</f>
        <v>157</v>
      </c>
      <c r="F17" s="18">
        <f>SUM(F18,F19,F20)</f>
        <v>2219</v>
      </c>
      <c r="G17" s="18">
        <f>SUM(G18,G19,G20)</f>
        <v>2598285.94</v>
      </c>
    </row>
    <row r="18" spans="1:7" ht="15.75" x14ac:dyDescent="0.2">
      <c r="A18" s="19" t="s">
        <v>54</v>
      </c>
      <c r="B18" s="17" t="s">
        <v>53</v>
      </c>
      <c r="C18" s="15">
        <v>2024</v>
      </c>
      <c r="D18" s="15">
        <v>0.23</v>
      </c>
      <c r="E18" s="15">
        <v>49</v>
      </c>
      <c r="F18" s="15">
        <v>166</v>
      </c>
      <c r="G18" s="15">
        <v>553943.17000000004</v>
      </c>
    </row>
    <row r="19" spans="1:7" ht="31.5" x14ac:dyDescent="0.2">
      <c r="A19" s="20" t="s">
        <v>55</v>
      </c>
      <c r="B19" s="16" t="s">
        <v>57</v>
      </c>
      <c r="C19" s="15">
        <v>2024</v>
      </c>
      <c r="D19" s="15">
        <v>0.4</v>
      </c>
      <c r="E19" s="15">
        <v>102</v>
      </c>
      <c r="F19" s="15">
        <v>1453</v>
      </c>
      <c r="G19" s="15">
        <v>1969917.06</v>
      </c>
    </row>
    <row r="20" spans="1:7" ht="31.5" x14ac:dyDescent="0.2">
      <c r="A20" s="19" t="s">
        <v>56</v>
      </c>
      <c r="B20" s="16" t="s">
        <v>58</v>
      </c>
      <c r="C20" s="15">
        <v>2024</v>
      </c>
      <c r="D20" s="15">
        <v>0.4</v>
      </c>
      <c r="E20" s="15">
        <v>4</v>
      </c>
      <c r="F20" s="15">
        <v>600</v>
      </c>
      <c r="G20" s="15">
        <v>74425.710000000006</v>
      </c>
    </row>
    <row r="21" spans="1:7" ht="15.75" x14ac:dyDescent="0.2">
      <c r="A21" s="21"/>
      <c r="B21" s="14"/>
      <c r="C21" s="22"/>
      <c r="D21" s="22"/>
      <c r="E21" s="22"/>
      <c r="F21" s="22"/>
      <c r="G21" s="22"/>
    </row>
    <row r="22" spans="1:7" ht="15.75" x14ac:dyDescent="0.2">
      <c r="A22" s="21"/>
      <c r="B22" s="14" t="s">
        <v>12</v>
      </c>
      <c r="C22" s="22"/>
      <c r="D22" s="22"/>
      <c r="E22" s="22"/>
      <c r="F22" s="22"/>
      <c r="G22" s="22"/>
    </row>
  </sheetData>
  <mergeCells count="3">
    <mergeCell ref="A1:H1"/>
    <mergeCell ref="A2:H2"/>
    <mergeCell ref="A3:H3"/>
  </mergeCells>
  <conditionalFormatting sqref="A9">
    <cfRule type="duplicateValues" dxfId="4" priority="3"/>
  </conditionalFormatting>
  <conditionalFormatting sqref="A10">
    <cfRule type="duplicateValues" dxfId="3" priority="1"/>
  </conditionalFormatting>
  <conditionalFormatting sqref="A11">
    <cfRule type="duplicateValues" dxfId="2" priority="5"/>
  </conditionalFormatting>
  <conditionalFormatting sqref="A12">
    <cfRule type="duplicateValues" dxfId="1" priority="4"/>
  </conditionalFormatting>
  <conditionalFormatting sqref="A13">
    <cfRule type="duplicateValues" dxfId="0" priority="9"/>
  </conditionalFormatting>
  <pageMargins left="0.70866141732283472" right="0.70866141732283472" top="0.74803149606299213" bottom="0.74803149606299213" header="0.31496062992125984" footer="0.31496062992125984"/>
  <pageSetup paperSize="9" scale="4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1"/>
  <sheetViews>
    <sheetView view="pageBreakPreview" zoomScale="60" zoomScaleNormal="100" workbookViewId="0">
      <selection activeCell="E10" sqref="E10"/>
    </sheetView>
  </sheetViews>
  <sheetFormatPr defaultRowHeight="12.75" x14ac:dyDescent="0.2"/>
  <cols>
    <col min="1" max="1" width="7.83203125" customWidth="1"/>
    <col min="2" max="2" width="51.5" customWidth="1"/>
    <col min="3" max="3" width="18.1640625" customWidth="1"/>
    <col min="4" max="4" width="19.83203125" customWidth="1"/>
    <col min="5" max="5" width="21.83203125" customWidth="1"/>
    <col min="6" max="6" width="22.1640625" customWidth="1"/>
    <col min="7" max="7" width="22.83203125" customWidth="1"/>
  </cols>
  <sheetData>
    <row r="1" spans="1:7" ht="75.2" customHeight="1" x14ac:dyDescent="0.2">
      <c r="A1" s="26" t="s">
        <v>16</v>
      </c>
      <c r="B1" s="26"/>
      <c r="C1" s="26"/>
      <c r="D1" s="26"/>
      <c r="E1" s="26"/>
      <c r="F1" s="26"/>
      <c r="G1" s="26"/>
    </row>
    <row r="2" spans="1:7" ht="17.25" customHeight="1" x14ac:dyDescent="0.2">
      <c r="A2" s="27" t="s">
        <v>1</v>
      </c>
      <c r="B2" s="27"/>
      <c r="C2" s="27"/>
      <c r="D2" s="27"/>
      <c r="E2" s="27"/>
      <c r="F2" s="27"/>
      <c r="G2" s="27"/>
    </row>
    <row r="3" spans="1:7" ht="75.2" customHeight="1" x14ac:dyDescent="0.2">
      <c r="A3" s="28" t="s">
        <v>17</v>
      </c>
      <c r="B3" s="28"/>
      <c r="C3" s="28"/>
      <c r="D3" s="28"/>
      <c r="E3" s="28"/>
      <c r="F3" s="28"/>
      <c r="G3" s="28"/>
    </row>
    <row r="4" spans="1:7" ht="38.25" customHeight="1" x14ac:dyDescent="0.2">
      <c r="A4" s="30" t="s">
        <v>18</v>
      </c>
      <c r="B4" s="32" t="s">
        <v>19</v>
      </c>
      <c r="C4" s="34" t="s">
        <v>20</v>
      </c>
      <c r="D4" s="35"/>
      <c r="E4" s="36"/>
      <c r="F4" s="5"/>
    </row>
    <row r="5" spans="1:7" ht="79.7" customHeight="1" x14ac:dyDescent="0.2">
      <c r="A5" s="31"/>
      <c r="B5" s="33"/>
      <c r="C5" s="1" t="s">
        <v>21</v>
      </c>
      <c r="D5" s="1" t="s">
        <v>22</v>
      </c>
      <c r="E5" s="1" t="s">
        <v>23</v>
      </c>
      <c r="F5" s="1" t="s">
        <v>24</v>
      </c>
    </row>
    <row r="6" spans="1:7" ht="24.6" customHeight="1" x14ac:dyDescent="0.2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</row>
    <row r="7" spans="1:7" ht="52.35" customHeight="1" x14ac:dyDescent="0.2">
      <c r="A7" s="7">
        <v>1</v>
      </c>
      <c r="B7" s="2" t="s">
        <v>25</v>
      </c>
      <c r="C7" s="9">
        <v>1500252</v>
      </c>
      <c r="D7" s="9">
        <v>155</v>
      </c>
      <c r="E7" s="9">
        <v>2818.8</v>
      </c>
      <c r="F7" s="11">
        <f>C7/D7</f>
        <v>9679.0451612903234</v>
      </c>
    </row>
    <row r="8" spans="1:7" ht="51.95" customHeight="1" x14ac:dyDescent="0.2">
      <c r="A8" s="7">
        <v>2</v>
      </c>
      <c r="B8" s="2" t="s">
        <v>26</v>
      </c>
      <c r="C8" s="10" t="s">
        <v>30</v>
      </c>
      <c r="D8" s="10" t="s">
        <v>30</v>
      </c>
      <c r="E8" s="10" t="s">
        <v>30</v>
      </c>
      <c r="F8" s="10" t="s">
        <v>30</v>
      </c>
    </row>
    <row r="9" spans="1:7" ht="165" customHeight="1" x14ac:dyDescent="0.2">
      <c r="A9" s="8">
        <v>2.1</v>
      </c>
      <c r="B9" s="2" t="s">
        <v>27</v>
      </c>
      <c r="C9" s="9"/>
      <c r="D9" s="9">
        <v>152</v>
      </c>
      <c r="E9" s="9">
        <v>2178.8000000000002</v>
      </c>
      <c r="F9" s="9">
        <f>D9*9660</f>
        <v>1468320</v>
      </c>
    </row>
    <row r="10" spans="1:7" ht="133.5" customHeight="1" x14ac:dyDescent="0.2">
      <c r="A10" s="8">
        <v>2.2000000000000002</v>
      </c>
      <c r="B10" s="2" t="s">
        <v>28</v>
      </c>
      <c r="C10" s="9"/>
      <c r="D10" s="9">
        <v>3</v>
      </c>
      <c r="E10" s="9">
        <v>640</v>
      </c>
      <c r="F10" s="9">
        <f>D10*10907</f>
        <v>32721</v>
      </c>
    </row>
    <row r="11" spans="1:7" ht="34.5" customHeight="1" x14ac:dyDescent="0.2">
      <c r="A11" s="29" t="s">
        <v>29</v>
      </c>
      <c r="B11" s="29"/>
      <c r="C11" s="29"/>
      <c r="D11" s="29"/>
      <c r="E11" s="29"/>
      <c r="F11" s="29"/>
      <c r="G11" s="29"/>
    </row>
  </sheetData>
  <mergeCells count="7">
    <mergeCell ref="A11:G11"/>
    <mergeCell ref="A1:G1"/>
    <mergeCell ref="A2:G2"/>
    <mergeCell ref="A3:G3"/>
    <mergeCell ref="A4:A5"/>
    <mergeCell ref="B4:B5"/>
    <mergeCell ref="C4:E4"/>
  </mergeCells>
  <hyperlinks>
    <hyperlink ref="A3" r:id="rId1" display="https://login.consultant.ru/link/?req=doc&amp;base=LAW&amp;n=495525&amp;date=23.04.2025&amp;dst=100061&amp;field=134" xr:uid="{00000000-0004-0000-0100-000000000000}"/>
    <hyperlink ref="B9" r:id="rId2" display="https://login.consultant.ru/link/?req=doc&amp;base=LAW&amp;n=495525&amp;date=23.04.2025&amp;dst=100096&amp;field=134" xr:uid="{00000000-0004-0000-0100-000001000000}"/>
    <hyperlink ref="B10" r:id="rId3" display="https://login.consultant.ru/link/?req=doc&amp;base=LAW&amp;n=495525&amp;date=23.04.2025&amp;dst=100097&amp;field=134" xr:uid="{00000000-0004-0000-0100-000002000000}"/>
    <hyperlink ref="A11" r:id="rId4" display="https://login.consultant.ru/link/?req=doc&amp;base=LAW&amp;n=495525&amp;date=23.04.2025&amp;dst=100293&amp;field=134" xr:uid="{00000000-0004-0000-0100-000003000000}"/>
  </hyperlinks>
  <pageMargins left="0.70866141732283472" right="0.70866141732283472" top="0.74803149606299213" bottom="0.74803149606299213" header="0.31496062992125984" footer="0.31496062992125984"/>
  <pageSetup paperSize="9" scale="59" fitToHeight="2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 1</vt:lpstr>
      <vt:lpstr>Table 2</vt:lpstr>
      <vt:lpstr>'Table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Приказ ФАС России от 30.06.2022 N 490/22
(ред. от 13.11.2024)
"Об утверждении Методических указаний по определению размера платы за технологическое присоединение к электрическим сетям"
(Зарегистрировано в Минюсте России 19.08.2022 N 69710)</dc:title>
  <dc:creator>User</dc:creator>
  <cp:lastModifiedBy>Ирина Алексеевна</cp:lastModifiedBy>
  <cp:lastPrinted>2025-08-19T11:10:29Z</cp:lastPrinted>
  <dcterms:created xsi:type="dcterms:W3CDTF">2025-04-23T05:50:10Z</dcterms:created>
  <dcterms:modified xsi:type="dcterms:W3CDTF">2025-08-20T06:19:07Z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2025-04-23T00:00:00Z</vt:filetime>
  </property>
  <property fmtid="{D5CDD505-2E9C-101B-9397-08002B2CF9AE}" pid="3" name="Creator">
    <vt:lpwstr>Microsoft® Word LTSC</vt:lpwstr>
  </property>
  <property fmtid="{D5CDD505-2E9C-101B-9397-08002B2CF9AE}" pid="4" name="LastSaved">
    <vt:filetime>2025-04-23T00:00:00Z</vt:filetime>
  </property>
  <property fmtid="{D5CDD505-2E9C-101B-9397-08002B2CF9AE}" pid="5" name="Producer">
    <vt:lpwstr>Microsoft® Word LTSC</vt:lpwstr>
  </property>
</Properties>
</file>