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1\public\Документы ПТС\Инвест. программа  ПКГУП СКЭС 2024-2029\ОТЧЕТЫ 2024 год ИНВЕСТ СКЭС\Отчет ПКГУП СКЭС за  2024 об исполнении ИПР\"/>
    </mc:Choice>
  </mc:AlternateContent>
  <xr:revisionPtr revIDLastSave="0" documentId="13_ncr:1_{FDA02E90-D597-4AEF-B527-B2893449BC21}" xr6:coauthVersionLast="45" xr6:coauthVersionMax="45" xr10:uidLastSave="{00000000-0000-0000-0000-000000000000}"/>
  <bookViews>
    <workbookView xWindow="-120" yWindow="-120" windowWidth="29040" windowHeight="15720" xr2:uid="{6A8C6A0A-C246-43FB-843F-BDC800982245}"/>
  </bookViews>
  <sheets>
    <sheet name="Форма" sheetId="1" r:id="rId1"/>
  </sheets>
  <definedNames>
    <definedName name="_xlnm._FilterDatabase" localSheetId="0" hidden="1">Форма!$A$14:$BB$75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C14" i="1"/>
  <c r="D14" i="1"/>
  <c r="E14" i="1"/>
  <c r="F14" i="1"/>
  <c r="G14" i="1"/>
  <c r="H14" i="1"/>
  <c r="I14" i="1"/>
  <c r="J14" i="1"/>
  <c r="K14" i="1"/>
  <c r="L14" i="1" s="1"/>
  <c r="M14" i="1" s="1"/>
  <c r="N14" i="1"/>
  <c r="O14" i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  <c r="AI14" i="1" s="1"/>
  <c r="AJ14" i="1" s="1"/>
  <c r="AK14" i="1" s="1"/>
  <c r="AL14" i="1" s="1"/>
  <c r="AM14" i="1" s="1"/>
  <c r="AN14" i="1" s="1"/>
  <c r="AO14" i="1" s="1"/>
  <c r="AP14" i="1" s="1"/>
  <c r="AQ14" i="1" s="1"/>
  <c r="AR14" i="1" s="1"/>
  <c r="AS14" i="1" s="1"/>
  <c r="AT14" i="1" s="1"/>
  <c r="AU14" i="1" s="1"/>
  <c r="AV14" i="1" s="1"/>
  <c r="AW14" i="1" s="1"/>
  <c r="AX14" i="1" s="1"/>
  <c r="AY14" i="1" s="1"/>
  <c r="AZ14" i="1" s="1"/>
  <c r="BA14" i="1" s="1"/>
  <c r="BB14" i="1" s="1"/>
  <c r="D18" i="1"/>
  <c r="R18" i="1"/>
  <c r="S18" i="1"/>
  <c r="AA18" i="1"/>
  <c r="AB18" i="1"/>
  <c r="AD18" i="1"/>
  <c r="AZ18" i="1"/>
  <c r="D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L19" i="1" s="1"/>
  <c r="BA19" i="1"/>
  <c r="BB19" i="1"/>
  <c r="D20" i="1"/>
  <c r="O20" i="1"/>
  <c r="P20" i="1"/>
  <c r="Q20" i="1"/>
  <c r="G20" i="1" s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N20" i="1" s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Q21" i="1"/>
  <c r="Y21" i="1"/>
  <c r="Z21" i="1"/>
  <c r="AC21" i="1"/>
  <c r="AD21" i="1"/>
  <c r="AE21" i="1"/>
  <c r="AK21" i="1"/>
  <c r="AL21" i="1"/>
  <c r="AS21" i="1"/>
  <c r="AV21" i="1"/>
  <c r="AW21" i="1"/>
  <c r="I21" i="1" s="1"/>
  <c r="AX21" i="1"/>
  <c r="BA21" i="1"/>
  <c r="AW23" i="1"/>
  <c r="D24" i="1"/>
  <c r="O24" i="1"/>
  <c r="P24" i="1"/>
  <c r="Q24" i="1"/>
  <c r="T24" i="1"/>
  <c r="U24" i="1"/>
  <c r="AB24" i="1"/>
  <c r="AC24" i="1"/>
  <c r="AH24" i="1"/>
  <c r="AI24" i="1"/>
  <c r="AJ24" i="1"/>
  <c r="AM24" i="1"/>
  <c r="AT24" i="1"/>
  <c r="AU24" i="1"/>
  <c r="AV24" i="1"/>
  <c r="AW24" i="1"/>
  <c r="AX24" i="1"/>
  <c r="AZ24" i="1"/>
  <c r="AZ23" i="1" s="1"/>
  <c r="E25" i="1"/>
  <c r="F25" i="1"/>
  <c r="G25" i="1"/>
  <c r="H25" i="1"/>
  <c r="I25" i="1"/>
  <c r="J25" i="1"/>
  <c r="K25" i="1"/>
  <c r="L25" i="1"/>
  <c r="M25" i="1"/>
  <c r="N25" i="1"/>
  <c r="E26" i="1"/>
  <c r="F26" i="1"/>
  <c r="G26" i="1"/>
  <c r="H26" i="1"/>
  <c r="I26" i="1"/>
  <c r="J26" i="1"/>
  <c r="K26" i="1"/>
  <c r="L26" i="1"/>
  <c r="M26" i="1"/>
  <c r="N26" i="1"/>
  <c r="AS26" i="1"/>
  <c r="D27" i="1"/>
  <c r="E27" i="1"/>
  <c r="H27" i="1"/>
  <c r="H24" i="1" s="1"/>
  <c r="O27" i="1"/>
  <c r="P27" i="1"/>
  <c r="Q27" i="1"/>
  <c r="R27" i="1"/>
  <c r="R24" i="1" s="1"/>
  <c r="S27" i="1"/>
  <c r="S24" i="1" s="1"/>
  <c r="T27" i="1"/>
  <c r="U27" i="1"/>
  <c r="V27" i="1"/>
  <c r="V24" i="1" s="1"/>
  <c r="W27" i="1"/>
  <c r="W24" i="1" s="1"/>
  <c r="X27" i="1"/>
  <c r="X24" i="1" s="1"/>
  <c r="Y27" i="1"/>
  <c r="Y24" i="1" s="1"/>
  <c r="Z27" i="1"/>
  <c r="Z24" i="1" s="1"/>
  <c r="AA27" i="1"/>
  <c r="AA24" i="1" s="1"/>
  <c r="AB27" i="1"/>
  <c r="AC27" i="1"/>
  <c r="AD27" i="1"/>
  <c r="AD24" i="1" s="1"/>
  <c r="AE27" i="1"/>
  <c r="AE24" i="1" s="1"/>
  <c r="AF27" i="1"/>
  <c r="AF24" i="1" s="1"/>
  <c r="AG27" i="1"/>
  <c r="AG24" i="1" s="1"/>
  <c r="AH27" i="1"/>
  <c r="AI27" i="1"/>
  <c r="AJ27" i="1"/>
  <c r="AK27" i="1"/>
  <c r="AK24" i="1" s="1"/>
  <c r="AL27" i="1"/>
  <c r="AL24" i="1" s="1"/>
  <c r="AM27" i="1"/>
  <c r="AN27" i="1"/>
  <c r="AN24" i="1" s="1"/>
  <c r="AO27" i="1"/>
  <c r="AO24" i="1" s="1"/>
  <c r="AP27" i="1"/>
  <c r="AP24" i="1" s="1"/>
  <c r="AQ27" i="1"/>
  <c r="AQ24" i="1" s="1"/>
  <c r="AR27" i="1"/>
  <c r="AR24" i="1" s="1"/>
  <c r="AS27" i="1"/>
  <c r="AT27" i="1"/>
  <c r="AU27" i="1"/>
  <c r="AV27" i="1"/>
  <c r="AW27" i="1"/>
  <c r="AX27" i="1"/>
  <c r="AY27" i="1"/>
  <c r="AY24" i="1" s="1"/>
  <c r="AZ27" i="1"/>
  <c r="BA27" i="1"/>
  <c r="BA24" i="1" s="1"/>
  <c r="BA23" i="1" s="1"/>
  <c r="BB27" i="1"/>
  <c r="BB24" i="1" s="1"/>
  <c r="E28" i="1"/>
  <c r="F28" i="1"/>
  <c r="F27" i="1" s="1"/>
  <c r="F24" i="1" s="1"/>
  <c r="G28" i="1"/>
  <c r="G27" i="1" s="1"/>
  <c r="G24" i="1" s="1"/>
  <c r="H28" i="1"/>
  <c r="I28" i="1"/>
  <c r="J28" i="1"/>
  <c r="K28" i="1"/>
  <c r="L28" i="1"/>
  <c r="L27" i="1" s="1"/>
  <c r="L24" i="1" s="1"/>
  <c r="M28" i="1"/>
  <c r="M27" i="1" s="1"/>
  <c r="M24" i="1" s="1"/>
  <c r="N28" i="1"/>
  <c r="N27" i="1" s="1"/>
  <c r="N24" i="1" s="1"/>
  <c r="E29" i="1"/>
  <c r="G29" i="1"/>
  <c r="I29" i="1"/>
  <c r="J29" i="1"/>
  <c r="K29" i="1"/>
  <c r="L29" i="1"/>
  <c r="M29" i="1"/>
  <c r="N29" i="1"/>
  <c r="E30" i="1"/>
  <c r="G30" i="1"/>
  <c r="I30" i="1"/>
  <c r="I27" i="1" s="1"/>
  <c r="I24" i="1" s="1"/>
  <c r="J30" i="1"/>
  <c r="K30" i="1"/>
  <c r="L30" i="1"/>
  <c r="M30" i="1"/>
  <c r="N30" i="1"/>
  <c r="D31" i="1"/>
  <c r="D23" i="1" s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X23" i="1" s="1"/>
  <c r="AX16" i="1" s="1"/>
  <c r="AY31" i="1"/>
  <c r="AZ31" i="1"/>
  <c r="BA31" i="1"/>
  <c r="BB31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D39" i="1"/>
  <c r="F39" i="1"/>
  <c r="J39" i="1"/>
  <c r="K39" i="1"/>
  <c r="L39" i="1"/>
  <c r="M39" i="1"/>
  <c r="P39" i="1"/>
  <c r="Q39" i="1"/>
  <c r="V39" i="1"/>
  <c r="X39" i="1"/>
  <c r="Y39" i="1"/>
  <c r="AA39" i="1"/>
  <c r="AA23" i="1" s="1"/>
  <c r="AB39" i="1"/>
  <c r="AC39" i="1"/>
  <c r="AH39" i="1"/>
  <c r="AI39" i="1"/>
  <c r="AJ39" i="1"/>
  <c r="AN39" i="1"/>
  <c r="AO39" i="1"/>
  <c r="AS39" i="1"/>
  <c r="AW39" i="1"/>
  <c r="AX39" i="1"/>
  <c r="AZ39" i="1"/>
  <c r="BA39" i="1"/>
  <c r="D41" i="1"/>
  <c r="F41" i="1"/>
  <c r="G41" i="1"/>
  <c r="G39" i="1" s="1"/>
  <c r="H41" i="1"/>
  <c r="H39" i="1" s="1"/>
  <c r="J41" i="1"/>
  <c r="K41" i="1"/>
  <c r="L41" i="1"/>
  <c r="O41" i="1"/>
  <c r="O39" i="1" s="1"/>
  <c r="P41" i="1"/>
  <c r="Q41" i="1"/>
  <c r="R41" i="1"/>
  <c r="R39" i="1" s="1"/>
  <c r="S41" i="1"/>
  <c r="S39" i="1" s="1"/>
  <c r="T41" i="1"/>
  <c r="T39" i="1" s="1"/>
  <c r="U41" i="1"/>
  <c r="U39" i="1" s="1"/>
  <c r="V41" i="1"/>
  <c r="W41" i="1"/>
  <c r="W39" i="1" s="1"/>
  <c r="X41" i="1"/>
  <c r="Y41" i="1"/>
  <c r="Z41" i="1"/>
  <c r="Z39" i="1" s="1"/>
  <c r="AA41" i="1"/>
  <c r="AB41" i="1"/>
  <c r="AC41" i="1"/>
  <c r="AD41" i="1"/>
  <c r="AD39" i="1" s="1"/>
  <c r="AE41" i="1"/>
  <c r="AE39" i="1" s="1"/>
  <c r="AF41" i="1"/>
  <c r="AF39" i="1" s="1"/>
  <c r="AG41" i="1"/>
  <c r="AG39" i="1" s="1"/>
  <c r="AH41" i="1"/>
  <c r="AI41" i="1"/>
  <c r="AJ41" i="1"/>
  <c r="AK41" i="1"/>
  <c r="AK39" i="1" s="1"/>
  <c r="AL41" i="1"/>
  <c r="AL39" i="1" s="1"/>
  <c r="AM41" i="1"/>
  <c r="AM39" i="1" s="1"/>
  <c r="AN41" i="1"/>
  <c r="AO41" i="1"/>
  <c r="AP41" i="1"/>
  <c r="AP39" i="1" s="1"/>
  <c r="AQ41" i="1"/>
  <c r="AQ39" i="1" s="1"/>
  <c r="AR41" i="1"/>
  <c r="AR39" i="1" s="1"/>
  <c r="AS41" i="1"/>
  <c r="AT41" i="1"/>
  <c r="AT39" i="1" s="1"/>
  <c r="AU41" i="1"/>
  <c r="AU39" i="1" s="1"/>
  <c r="AV41" i="1"/>
  <c r="AV39" i="1" s="1"/>
  <c r="AV23" i="1" s="1"/>
  <c r="AW41" i="1"/>
  <c r="AX41" i="1"/>
  <c r="AY41" i="1"/>
  <c r="AY39" i="1" s="1"/>
  <c r="AZ41" i="1"/>
  <c r="BA41" i="1"/>
  <c r="BB41" i="1"/>
  <c r="BB39" i="1" s="1"/>
  <c r="E42" i="1"/>
  <c r="E41" i="1" s="1"/>
  <c r="E39" i="1" s="1"/>
  <c r="G42" i="1"/>
  <c r="I42" i="1"/>
  <c r="I41" i="1" s="1"/>
  <c r="I39" i="1" s="1"/>
  <c r="J42" i="1"/>
  <c r="K42" i="1"/>
  <c r="L42" i="1"/>
  <c r="M42" i="1"/>
  <c r="M41" i="1" s="1"/>
  <c r="N42" i="1"/>
  <c r="N41" i="1" s="1"/>
  <c r="N39" i="1" s="1"/>
  <c r="D44" i="1"/>
  <c r="P44" i="1"/>
  <c r="Q44" i="1"/>
  <c r="R44" i="1"/>
  <c r="S44" i="1"/>
  <c r="T44" i="1"/>
  <c r="U44" i="1"/>
  <c r="V44" i="1"/>
  <c r="W44" i="1"/>
  <c r="X44" i="1"/>
  <c r="AB44" i="1"/>
  <c r="AE44" i="1"/>
  <c r="AE43" i="1" s="1"/>
  <c r="AE17" i="1" s="1"/>
  <c r="AF44" i="1"/>
  <c r="AF43" i="1" s="1"/>
  <c r="AF17" i="1" s="1"/>
  <c r="AG44" i="1"/>
  <c r="AH44" i="1"/>
  <c r="AI44" i="1"/>
  <c r="AJ44" i="1"/>
  <c r="AN44" i="1"/>
  <c r="AQ44" i="1"/>
  <c r="AR44" i="1"/>
  <c r="AS44" i="1"/>
  <c r="AT44" i="1"/>
  <c r="AU44" i="1"/>
  <c r="AV44" i="1"/>
  <c r="AZ44" i="1"/>
  <c r="BB44" i="1"/>
  <c r="D45" i="1"/>
  <c r="I45" i="1"/>
  <c r="I44" i="1" s="1"/>
  <c r="J45" i="1"/>
  <c r="J44" i="1" s="1"/>
  <c r="O45" i="1"/>
  <c r="O44" i="1" s="1"/>
  <c r="P45" i="1"/>
  <c r="Q45" i="1"/>
  <c r="R45" i="1"/>
  <c r="S45" i="1"/>
  <c r="T45" i="1"/>
  <c r="U45" i="1"/>
  <c r="V45" i="1"/>
  <c r="W45" i="1"/>
  <c r="X45" i="1"/>
  <c r="Y45" i="1"/>
  <c r="Y44" i="1" s="1"/>
  <c r="Z45" i="1"/>
  <c r="Z44" i="1" s="1"/>
  <c r="AA45" i="1"/>
  <c r="AA44" i="1" s="1"/>
  <c r="AB45" i="1"/>
  <c r="AC45" i="1"/>
  <c r="AC44" i="1" s="1"/>
  <c r="AD45" i="1"/>
  <c r="AD44" i="1" s="1"/>
  <c r="AE45" i="1"/>
  <c r="AF45" i="1"/>
  <c r="AG45" i="1"/>
  <c r="AH45" i="1"/>
  <c r="AI45" i="1"/>
  <c r="AJ45" i="1"/>
  <c r="AK45" i="1"/>
  <c r="AK44" i="1" s="1"/>
  <c r="AL45" i="1"/>
  <c r="AL44" i="1" s="1"/>
  <c r="AM45" i="1"/>
  <c r="AM44" i="1" s="1"/>
  <c r="AN45" i="1"/>
  <c r="AO45" i="1"/>
  <c r="AO44" i="1" s="1"/>
  <c r="AP45" i="1"/>
  <c r="AP44" i="1" s="1"/>
  <c r="AQ45" i="1"/>
  <c r="AR45" i="1"/>
  <c r="AS45" i="1"/>
  <c r="AT45" i="1"/>
  <c r="AU45" i="1"/>
  <c r="AV45" i="1"/>
  <c r="AW45" i="1"/>
  <c r="AW44" i="1" s="1"/>
  <c r="AX45" i="1"/>
  <c r="AX44" i="1" s="1"/>
  <c r="AY45" i="1"/>
  <c r="AY44" i="1" s="1"/>
  <c r="AZ45" i="1"/>
  <c r="BA45" i="1"/>
  <c r="BA44" i="1" s="1"/>
  <c r="BB45" i="1"/>
  <c r="E46" i="1"/>
  <c r="F46" i="1"/>
  <c r="G46" i="1"/>
  <c r="H46" i="1"/>
  <c r="H45" i="1" s="1"/>
  <c r="H44" i="1" s="1"/>
  <c r="I46" i="1"/>
  <c r="J46" i="1"/>
  <c r="K46" i="1"/>
  <c r="K45" i="1" s="1"/>
  <c r="K44" i="1" s="1"/>
  <c r="L46" i="1"/>
  <c r="L45" i="1" s="1"/>
  <c r="L44" i="1" s="1"/>
  <c r="M46" i="1"/>
  <c r="M45" i="1" s="1"/>
  <c r="M44" i="1" s="1"/>
  <c r="N46" i="1"/>
  <c r="E47" i="1"/>
  <c r="F47" i="1"/>
  <c r="G47" i="1"/>
  <c r="H47" i="1"/>
  <c r="I47" i="1"/>
  <c r="J47" i="1"/>
  <c r="K47" i="1"/>
  <c r="L47" i="1"/>
  <c r="M47" i="1"/>
  <c r="N47" i="1"/>
  <c r="N45" i="1" s="1"/>
  <c r="N44" i="1" s="1"/>
  <c r="E48" i="1"/>
  <c r="F48" i="1"/>
  <c r="G48" i="1"/>
  <c r="H48" i="1"/>
  <c r="I48" i="1"/>
  <c r="J48" i="1"/>
  <c r="K48" i="1"/>
  <c r="L48" i="1"/>
  <c r="M48" i="1"/>
  <c r="N48" i="1"/>
  <c r="E49" i="1"/>
  <c r="F49" i="1"/>
  <c r="G49" i="1"/>
  <c r="H49" i="1"/>
  <c r="I49" i="1"/>
  <c r="J49" i="1"/>
  <c r="K49" i="1"/>
  <c r="L49" i="1"/>
  <c r="M49" i="1"/>
  <c r="N49" i="1"/>
  <c r="H51" i="1"/>
  <c r="I51" i="1"/>
  <c r="J51" i="1"/>
  <c r="N51" i="1"/>
  <c r="W51" i="1"/>
  <c r="X51" i="1"/>
  <c r="Y51" i="1"/>
  <c r="Z51" i="1"/>
  <c r="AD51" i="1"/>
  <c r="AI51" i="1"/>
  <c r="AJ51" i="1"/>
  <c r="AK51" i="1"/>
  <c r="AL51" i="1"/>
  <c r="AQ51" i="1"/>
  <c r="AR51" i="1"/>
  <c r="AS51" i="1"/>
  <c r="AU51" i="1"/>
  <c r="AV51" i="1"/>
  <c r="AW51" i="1"/>
  <c r="AX51" i="1"/>
  <c r="BB51" i="1"/>
  <c r="H52" i="1"/>
  <c r="I52" i="1"/>
  <c r="J52" i="1"/>
  <c r="K52" i="1"/>
  <c r="K51" i="1" s="1"/>
  <c r="N52" i="1"/>
  <c r="O52" i="1"/>
  <c r="O51" i="1" s="1"/>
  <c r="P52" i="1"/>
  <c r="P51" i="1" s="1"/>
  <c r="Q52" i="1"/>
  <c r="Q51" i="1" s="1"/>
  <c r="R52" i="1"/>
  <c r="R51" i="1" s="1"/>
  <c r="S52" i="1"/>
  <c r="S51" i="1" s="1"/>
  <c r="T52" i="1"/>
  <c r="T51" i="1" s="1"/>
  <c r="U52" i="1"/>
  <c r="U51" i="1" s="1"/>
  <c r="V52" i="1"/>
  <c r="V51" i="1" s="1"/>
  <c r="W52" i="1"/>
  <c r="X52" i="1"/>
  <c r="Y52" i="1"/>
  <c r="Z52" i="1"/>
  <c r="AA52" i="1"/>
  <c r="AA51" i="1" s="1"/>
  <c r="AB52" i="1"/>
  <c r="AB51" i="1" s="1"/>
  <c r="AC52" i="1"/>
  <c r="AC51" i="1" s="1"/>
  <c r="AD52" i="1"/>
  <c r="AE52" i="1"/>
  <c r="AE51" i="1" s="1"/>
  <c r="AF52" i="1"/>
  <c r="AF51" i="1" s="1"/>
  <c r="AG52" i="1"/>
  <c r="AG51" i="1" s="1"/>
  <c r="AH52" i="1"/>
  <c r="AH51" i="1" s="1"/>
  <c r="AI52" i="1"/>
  <c r="AJ52" i="1"/>
  <c r="AK52" i="1"/>
  <c r="AL52" i="1"/>
  <c r="AM52" i="1"/>
  <c r="AM51" i="1" s="1"/>
  <c r="AN52" i="1"/>
  <c r="AN51" i="1" s="1"/>
  <c r="AO52" i="1"/>
  <c r="AO51" i="1" s="1"/>
  <c r="AP52" i="1"/>
  <c r="AP51" i="1" s="1"/>
  <c r="AQ52" i="1"/>
  <c r="AR52" i="1"/>
  <c r="AS52" i="1"/>
  <c r="AT52" i="1"/>
  <c r="AT51" i="1" s="1"/>
  <c r="AU52" i="1"/>
  <c r="AV52" i="1"/>
  <c r="AW52" i="1"/>
  <c r="AX52" i="1"/>
  <c r="AY52" i="1"/>
  <c r="AY51" i="1" s="1"/>
  <c r="AZ52" i="1"/>
  <c r="AZ51" i="1" s="1"/>
  <c r="BA52" i="1"/>
  <c r="BA51" i="1" s="1"/>
  <c r="BB52" i="1"/>
  <c r="D53" i="1"/>
  <c r="D52" i="1" s="1"/>
  <c r="D51" i="1" s="1"/>
  <c r="E53" i="1"/>
  <c r="E52" i="1" s="1"/>
  <c r="E51" i="1" s="1"/>
  <c r="F53" i="1"/>
  <c r="F52" i="1" s="1"/>
  <c r="F51" i="1" s="1"/>
  <c r="G53" i="1"/>
  <c r="G52" i="1" s="1"/>
  <c r="G51" i="1" s="1"/>
  <c r="H53" i="1"/>
  <c r="I53" i="1"/>
  <c r="J53" i="1"/>
  <c r="K53" i="1"/>
  <c r="L53" i="1"/>
  <c r="L52" i="1" s="1"/>
  <c r="L51" i="1" s="1"/>
  <c r="M53" i="1"/>
  <c r="M52" i="1" s="1"/>
  <c r="M51" i="1" s="1"/>
  <c r="AS53" i="1"/>
  <c r="D55" i="1"/>
  <c r="F55" i="1"/>
  <c r="G55" i="1"/>
  <c r="O55" i="1"/>
  <c r="P55" i="1"/>
  <c r="R55" i="1"/>
  <c r="S55" i="1"/>
  <c r="T55" i="1"/>
  <c r="U55" i="1"/>
  <c r="V55" i="1"/>
  <c r="Y55" i="1"/>
  <c r="AD55" i="1"/>
  <c r="AF55" i="1"/>
  <c r="AG55" i="1"/>
  <c r="AK55" i="1"/>
  <c r="AL55" i="1"/>
  <c r="AM55" i="1"/>
  <c r="AN55" i="1"/>
  <c r="AP55" i="1"/>
  <c r="AQ55" i="1"/>
  <c r="AR55" i="1"/>
  <c r="AT55" i="1"/>
  <c r="AX55" i="1"/>
  <c r="AY55" i="1"/>
  <c r="AZ55" i="1"/>
  <c r="BA55" i="1"/>
  <c r="BB55" i="1"/>
  <c r="D56" i="1"/>
  <c r="F56" i="1"/>
  <c r="J56" i="1"/>
  <c r="J55" i="1" s="1"/>
  <c r="K56" i="1"/>
  <c r="K55" i="1" s="1"/>
  <c r="L56" i="1"/>
  <c r="L55" i="1" s="1"/>
  <c r="O56" i="1"/>
  <c r="P56" i="1"/>
  <c r="Q56" i="1"/>
  <c r="Q55" i="1" s="1"/>
  <c r="R56" i="1"/>
  <c r="S56" i="1"/>
  <c r="T56" i="1"/>
  <c r="U56" i="1"/>
  <c r="V56" i="1"/>
  <c r="W56" i="1"/>
  <c r="W55" i="1" s="1"/>
  <c r="X56" i="1"/>
  <c r="X55" i="1" s="1"/>
  <c r="Y56" i="1"/>
  <c r="Z56" i="1"/>
  <c r="Z55" i="1" s="1"/>
  <c r="AA56" i="1"/>
  <c r="AA55" i="1" s="1"/>
  <c r="AB56" i="1"/>
  <c r="AB55" i="1" s="1"/>
  <c r="AC56" i="1"/>
  <c r="AC55" i="1" s="1"/>
  <c r="AD56" i="1"/>
  <c r="AE56" i="1"/>
  <c r="AE55" i="1" s="1"/>
  <c r="AF56" i="1"/>
  <c r="AG56" i="1"/>
  <c r="AH56" i="1"/>
  <c r="AH55" i="1" s="1"/>
  <c r="AI56" i="1"/>
  <c r="AI55" i="1" s="1"/>
  <c r="AJ56" i="1"/>
  <c r="AJ55" i="1" s="1"/>
  <c r="AK56" i="1"/>
  <c r="AL56" i="1"/>
  <c r="AM56" i="1"/>
  <c r="AN56" i="1"/>
  <c r="AO56" i="1"/>
  <c r="AO55" i="1" s="1"/>
  <c r="AP56" i="1"/>
  <c r="AQ56" i="1"/>
  <c r="AR56" i="1"/>
  <c r="AT56" i="1"/>
  <c r="AU56" i="1"/>
  <c r="AU55" i="1" s="1"/>
  <c r="AV56" i="1"/>
  <c r="AV55" i="1" s="1"/>
  <c r="AW56" i="1"/>
  <c r="AW55" i="1" s="1"/>
  <c r="AX56" i="1"/>
  <c r="AY56" i="1"/>
  <c r="AZ56" i="1"/>
  <c r="BA56" i="1"/>
  <c r="BB56" i="1"/>
  <c r="F57" i="1"/>
  <c r="G57" i="1"/>
  <c r="G56" i="1" s="1"/>
  <c r="H57" i="1"/>
  <c r="H56" i="1" s="1"/>
  <c r="H55" i="1" s="1"/>
  <c r="I57" i="1"/>
  <c r="I56" i="1" s="1"/>
  <c r="I55" i="1" s="1"/>
  <c r="J57" i="1"/>
  <c r="K57" i="1"/>
  <c r="L57" i="1"/>
  <c r="M57" i="1"/>
  <c r="M56" i="1" s="1"/>
  <c r="M55" i="1" s="1"/>
  <c r="N57" i="1"/>
  <c r="AS57" i="1"/>
  <c r="F58" i="1"/>
  <c r="G58" i="1"/>
  <c r="H58" i="1"/>
  <c r="I58" i="1"/>
  <c r="J58" i="1"/>
  <c r="K58" i="1"/>
  <c r="L58" i="1"/>
  <c r="M58" i="1"/>
  <c r="N58" i="1"/>
  <c r="N56" i="1" s="1"/>
  <c r="N55" i="1" s="1"/>
  <c r="AS58" i="1"/>
  <c r="E58" i="1" s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D69" i="1"/>
  <c r="E69" i="1"/>
  <c r="F69" i="1"/>
  <c r="G69" i="1"/>
  <c r="H69" i="1"/>
  <c r="I69" i="1"/>
  <c r="J69" i="1"/>
  <c r="K69" i="1"/>
  <c r="L69" i="1"/>
  <c r="M69" i="1"/>
  <c r="N69" i="1"/>
  <c r="O69" i="1"/>
  <c r="O18" i="1" s="1"/>
  <c r="P69" i="1"/>
  <c r="P18" i="1" s="1"/>
  <c r="Q69" i="1"/>
  <c r="Q18" i="1" s="1"/>
  <c r="R69" i="1"/>
  <c r="S69" i="1"/>
  <c r="T69" i="1"/>
  <c r="T18" i="1" s="1"/>
  <c r="U69" i="1"/>
  <c r="U18" i="1" s="1"/>
  <c r="V69" i="1"/>
  <c r="V18" i="1" s="1"/>
  <c r="L18" i="1" s="1"/>
  <c r="W69" i="1"/>
  <c r="W18" i="1" s="1"/>
  <c r="M18" i="1" s="1"/>
  <c r="X69" i="1"/>
  <c r="X18" i="1" s="1"/>
  <c r="Y69" i="1"/>
  <c r="Y18" i="1" s="1"/>
  <c r="Z69" i="1"/>
  <c r="Z18" i="1" s="1"/>
  <c r="AA69" i="1"/>
  <c r="AB69" i="1"/>
  <c r="AC69" i="1"/>
  <c r="AC18" i="1" s="1"/>
  <c r="AD69" i="1"/>
  <c r="AE69" i="1"/>
  <c r="AE18" i="1" s="1"/>
  <c r="AF69" i="1"/>
  <c r="AF18" i="1" s="1"/>
  <c r="AG69" i="1"/>
  <c r="AG18" i="1" s="1"/>
  <c r="AH69" i="1"/>
  <c r="AH18" i="1" s="1"/>
  <c r="AI69" i="1"/>
  <c r="AI18" i="1" s="1"/>
  <c r="AJ69" i="1"/>
  <c r="AJ18" i="1" s="1"/>
  <c r="AK69" i="1"/>
  <c r="AK18" i="1" s="1"/>
  <c r="AL69" i="1"/>
  <c r="AL18" i="1" s="1"/>
  <c r="AM69" i="1"/>
  <c r="AM18" i="1" s="1"/>
  <c r="AN69" i="1"/>
  <c r="AN18" i="1" s="1"/>
  <c r="AO69" i="1"/>
  <c r="AO18" i="1" s="1"/>
  <c r="AP69" i="1"/>
  <c r="AP18" i="1" s="1"/>
  <c r="AQ69" i="1"/>
  <c r="AQ18" i="1" s="1"/>
  <c r="AR69" i="1"/>
  <c r="AR18" i="1" s="1"/>
  <c r="AS69" i="1"/>
  <c r="AS18" i="1" s="1"/>
  <c r="AT69" i="1"/>
  <c r="AT18" i="1" s="1"/>
  <c r="AU69" i="1"/>
  <c r="AU18" i="1" s="1"/>
  <c r="AV69" i="1"/>
  <c r="AV18" i="1" s="1"/>
  <c r="AW69" i="1"/>
  <c r="AW18" i="1" s="1"/>
  <c r="AX69" i="1"/>
  <c r="AX18" i="1" s="1"/>
  <c r="AY69" i="1"/>
  <c r="AY18" i="1" s="1"/>
  <c r="AZ69" i="1"/>
  <c r="BA69" i="1"/>
  <c r="BA18" i="1" s="1"/>
  <c r="BB69" i="1"/>
  <c r="BB18" i="1" s="1"/>
  <c r="D74" i="1"/>
  <c r="D21" i="1" s="1"/>
  <c r="E74" i="1"/>
  <c r="H74" i="1"/>
  <c r="P74" i="1"/>
  <c r="P21" i="1" s="1"/>
  <c r="Q74" i="1"/>
  <c r="R74" i="1"/>
  <c r="R21" i="1" s="1"/>
  <c r="S74" i="1"/>
  <c r="S21" i="1" s="1"/>
  <c r="T74" i="1"/>
  <c r="T21" i="1" s="1"/>
  <c r="J21" i="1" s="1"/>
  <c r="U74" i="1"/>
  <c r="U21" i="1" s="1"/>
  <c r="V74" i="1"/>
  <c r="V21" i="1" s="1"/>
  <c r="W74" i="1"/>
  <c r="W21" i="1" s="1"/>
  <c r="X74" i="1"/>
  <c r="X21" i="1" s="1"/>
  <c r="Y74" i="1"/>
  <c r="Z74" i="1"/>
  <c r="AA74" i="1"/>
  <c r="AA21" i="1" s="1"/>
  <c r="AB74" i="1"/>
  <c r="AB21" i="1" s="1"/>
  <c r="AC74" i="1"/>
  <c r="AD74" i="1"/>
  <c r="AE74" i="1"/>
  <c r="AF74" i="1"/>
  <c r="AF21" i="1" s="1"/>
  <c r="AG74" i="1"/>
  <c r="AG21" i="1" s="1"/>
  <c r="AH74" i="1"/>
  <c r="AH21" i="1" s="1"/>
  <c r="AI74" i="1"/>
  <c r="AI21" i="1" s="1"/>
  <c r="AJ74" i="1"/>
  <c r="AJ21" i="1" s="1"/>
  <c r="AK74" i="1"/>
  <c r="AL74" i="1"/>
  <c r="AM74" i="1"/>
  <c r="AM21" i="1" s="1"/>
  <c r="AN74" i="1"/>
  <c r="AN21" i="1" s="1"/>
  <c r="AO74" i="1"/>
  <c r="AO21" i="1" s="1"/>
  <c r="AP74" i="1"/>
  <c r="AP21" i="1" s="1"/>
  <c r="AQ74" i="1"/>
  <c r="AQ21" i="1" s="1"/>
  <c r="AR74" i="1"/>
  <c r="AR21" i="1" s="1"/>
  <c r="AS74" i="1"/>
  <c r="AT74" i="1"/>
  <c r="AT21" i="1" s="1"/>
  <c r="AU74" i="1"/>
  <c r="AU21" i="1" s="1"/>
  <c r="AV74" i="1"/>
  <c r="AW74" i="1"/>
  <c r="AX74" i="1"/>
  <c r="AY74" i="1"/>
  <c r="AY21" i="1" s="1"/>
  <c r="AZ74" i="1"/>
  <c r="AZ21" i="1" s="1"/>
  <c r="BA74" i="1"/>
  <c r="BB74" i="1"/>
  <c r="BB21" i="1" s="1"/>
  <c r="E75" i="1"/>
  <c r="F75" i="1"/>
  <c r="F74" i="1" s="1"/>
  <c r="G75" i="1"/>
  <c r="H75" i="1"/>
  <c r="I75" i="1"/>
  <c r="J75" i="1"/>
  <c r="J74" i="1" s="1"/>
  <c r="K75" i="1"/>
  <c r="L75" i="1"/>
  <c r="M75" i="1"/>
  <c r="N75" i="1"/>
  <c r="N74" i="1" s="1"/>
  <c r="O75" i="1"/>
  <c r="O74" i="1" s="1"/>
  <c r="O21" i="1" s="1"/>
  <c r="E76" i="1"/>
  <c r="F76" i="1"/>
  <c r="G76" i="1"/>
  <c r="G74" i="1" s="1"/>
  <c r="H76" i="1"/>
  <c r="I76" i="1"/>
  <c r="J76" i="1"/>
  <c r="K76" i="1"/>
  <c r="K74" i="1" s="1"/>
  <c r="L76" i="1"/>
  <c r="M76" i="1"/>
  <c r="N76" i="1"/>
  <c r="E77" i="1"/>
  <c r="F77" i="1"/>
  <c r="G77" i="1"/>
  <c r="H77" i="1"/>
  <c r="I77" i="1"/>
  <c r="J77" i="1"/>
  <c r="K77" i="1"/>
  <c r="L77" i="1"/>
  <c r="L74" i="1" s="1"/>
  <c r="M77" i="1"/>
  <c r="N77" i="1"/>
  <c r="AS77" i="1"/>
  <c r="I43" i="1" l="1"/>
  <c r="H43" i="1"/>
  <c r="I23" i="1"/>
  <c r="AB23" i="1"/>
  <c r="Q23" i="1"/>
  <c r="Q16" i="1" s="1"/>
  <c r="AY23" i="1"/>
  <c r="AK23" i="1"/>
  <c r="AO23" i="1"/>
  <c r="AO16" i="1" s="1"/>
  <c r="AC23" i="1"/>
  <c r="P23" i="1"/>
  <c r="M23" i="1"/>
  <c r="S23" i="1"/>
  <c r="L23" i="1"/>
  <c r="U23" i="1"/>
  <c r="U16" i="1" s="1"/>
  <c r="BB23" i="1"/>
  <c r="BB16" i="1" s="1"/>
  <c r="AP23" i="1"/>
  <c r="R23" i="1"/>
  <c r="T23" i="1"/>
  <c r="T16" i="1" s="1"/>
  <c r="AU23" i="1"/>
  <c r="AU16" i="1" s="1"/>
  <c r="AL23" i="1"/>
  <c r="AL16" i="1" s="1"/>
  <c r="G23" i="1"/>
  <c r="AG23" i="1"/>
  <c r="AG16" i="1" s="1"/>
  <c r="AT23" i="1"/>
  <c r="AT16" i="1" s="1"/>
  <c r="W23" i="1"/>
  <c r="W22" i="1" s="1"/>
  <c r="V23" i="1"/>
  <c r="V16" i="1" s="1"/>
  <c r="F23" i="1"/>
  <c r="AR23" i="1"/>
  <c r="AF23" i="1"/>
  <c r="AF16" i="1" s="1"/>
  <c r="AR43" i="1"/>
  <c r="AR17" i="1" s="1"/>
  <c r="AQ43" i="1"/>
  <c r="AQ17" i="1" s="1"/>
  <c r="AX43" i="1"/>
  <c r="AX17" i="1" s="1"/>
  <c r="X43" i="1"/>
  <c r="X17" i="1" s="1"/>
  <c r="J43" i="1"/>
  <c r="W43" i="1"/>
  <c r="W17" i="1" s="1"/>
  <c r="I20" i="1"/>
  <c r="L20" i="1"/>
  <c r="J20" i="1"/>
  <c r="F20" i="1"/>
  <c r="H18" i="1"/>
  <c r="D43" i="1"/>
  <c r="D17" i="1" s="1"/>
  <c r="AD43" i="1"/>
  <c r="AD17" i="1" s="1"/>
  <c r="E20" i="1"/>
  <c r="K20" i="1"/>
  <c r="H20" i="1"/>
  <c r="I18" i="1"/>
  <c r="M43" i="1"/>
  <c r="AZ43" i="1"/>
  <c r="AZ17" i="1" s="1"/>
  <c r="N43" i="1"/>
  <c r="Z43" i="1"/>
  <c r="Z17" i="1" s="1"/>
  <c r="AJ43" i="1"/>
  <c r="AJ17" i="1" s="1"/>
  <c r="K18" i="1"/>
  <c r="M20" i="1"/>
  <c r="AA43" i="1"/>
  <c r="AA17" i="1" s="1"/>
  <c r="AY43" i="1"/>
  <c r="AY17" i="1" s="1"/>
  <c r="Y43" i="1"/>
  <c r="Y17" i="1" s="1"/>
  <c r="AX15" i="1"/>
  <c r="K19" i="1"/>
  <c r="AI43" i="1"/>
  <c r="AI17" i="1" s="1"/>
  <c r="AC16" i="1"/>
  <c r="AB16" i="1"/>
  <c r="S16" i="1"/>
  <c r="BA16" i="1"/>
  <c r="AA16" i="1"/>
  <c r="AZ16" i="1"/>
  <c r="R16" i="1"/>
  <c r="AY16" i="1"/>
  <c r="AB43" i="1"/>
  <c r="AB17" i="1" s="1"/>
  <c r="AP16" i="1"/>
  <c r="O43" i="1"/>
  <c r="O17" i="1" s="1"/>
  <c r="V43" i="1"/>
  <c r="V17" i="1" s="1"/>
  <c r="E24" i="1"/>
  <c r="E23" i="1" s="1"/>
  <c r="L43" i="1"/>
  <c r="L22" i="1" s="1"/>
  <c r="AL43" i="1"/>
  <c r="AL17" i="1" s="1"/>
  <c r="K43" i="1"/>
  <c r="AK43" i="1"/>
  <c r="AK17" i="1" s="1"/>
  <c r="T43" i="1"/>
  <c r="T17" i="1" s="1"/>
  <c r="W16" i="1"/>
  <c r="O23" i="1"/>
  <c r="N21" i="1"/>
  <c r="AS24" i="1"/>
  <c r="AS23" i="1" s="1"/>
  <c r="I74" i="1"/>
  <c r="I22" i="1" s="1"/>
  <c r="M21" i="1"/>
  <c r="AR16" i="1"/>
  <c r="AR15" i="1" s="1"/>
  <c r="G19" i="1"/>
  <c r="L21" i="1"/>
  <c r="AQ23" i="1"/>
  <c r="AE23" i="1"/>
  <c r="AJ23" i="1"/>
  <c r="H19" i="1"/>
  <c r="F19" i="1"/>
  <c r="AX22" i="1"/>
  <c r="N23" i="1"/>
  <c r="AW22" i="1"/>
  <c r="AW16" i="1"/>
  <c r="AW15" i="1" s="1"/>
  <c r="AT43" i="1"/>
  <c r="AV16" i="1"/>
  <c r="AF15" i="1"/>
  <c r="AM43" i="1"/>
  <c r="AM17" i="1" s="1"/>
  <c r="U43" i="1"/>
  <c r="U17" i="1" s="1"/>
  <c r="AW43" i="1"/>
  <c r="AW17" i="1" s="1"/>
  <c r="AN43" i="1"/>
  <c r="AN17" i="1" s="1"/>
  <c r="P16" i="1"/>
  <c r="J18" i="1"/>
  <c r="D16" i="1"/>
  <c r="K21" i="1"/>
  <c r="AD23" i="1"/>
  <c r="AI23" i="1"/>
  <c r="E19" i="1"/>
  <c r="S43" i="1"/>
  <c r="S17" i="1" s="1"/>
  <c r="AM23" i="1"/>
  <c r="G18" i="1"/>
  <c r="R43" i="1"/>
  <c r="R17" i="1" s="1"/>
  <c r="F18" i="1"/>
  <c r="E21" i="1"/>
  <c r="Q43" i="1"/>
  <c r="Q17" i="1" s="1"/>
  <c r="Q15" i="1" s="1"/>
  <c r="AK16" i="1"/>
  <c r="F21" i="1"/>
  <c r="E57" i="1"/>
  <c r="E56" i="1" s="1"/>
  <c r="E55" i="1" s="1"/>
  <c r="AS56" i="1"/>
  <c r="AS55" i="1" s="1"/>
  <c r="AS43" i="1" s="1"/>
  <c r="AS17" i="1" s="1"/>
  <c r="E45" i="1"/>
  <c r="E44" i="1" s="1"/>
  <c r="P43" i="1"/>
  <c r="P17" i="1" s="1"/>
  <c r="AP43" i="1"/>
  <c r="AP17" i="1" s="1"/>
  <c r="AV43" i="1"/>
  <c r="AV17" i="1" s="1"/>
  <c r="K27" i="1"/>
  <c r="K24" i="1" s="1"/>
  <c r="K23" i="1" s="1"/>
  <c r="Y23" i="1"/>
  <c r="G21" i="1"/>
  <c r="H21" i="1"/>
  <c r="G45" i="1"/>
  <c r="G44" i="1" s="1"/>
  <c r="G43" i="1" s="1"/>
  <c r="BB43" i="1"/>
  <c r="BB17" i="1" s="1"/>
  <c r="AH43" i="1"/>
  <c r="AH17" i="1" s="1"/>
  <c r="AN23" i="1"/>
  <c r="E18" i="1"/>
  <c r="F45" i="1"/>
  <c r="F44" i="1" s="1"/>
  <c r="F43" i="1" s="1"/>
  <c r="AG43" i="1"/>
  <c r="AG17" i="1" s="1"/>
  <c r="Z23" i="1"/>
  <c r="AH23" i="1"/>
  <c r="N18" i="1"/>
  <c r="BA43" i="1"/>
  <c r="BA17" i="1" s="1"/>
  <c r="AO43" i="1"/>
  <c r="AO17" i="1" s="1"/>
  <c r="AO15" i="1" s="1"/>
  <c r="AC43" i="1"/>
  <c r="AC17" i="1" s="1"/>
  <c r="AU43" i="1"/>
  <c r="J27" i="1"/>
  <c r="J24" i="1" s="1"/>
  <c r="J23" i="1" s="1"/>
  <c r="X23" i="1"/>
  <c r="H23" i="1"/>
  <c r="H22" i="1" s="1"/>
  <c r="M74" i="1"/>
  <c r="J19" i="1"/>
  <c r="I19" i="1"/>
  <c r="AZ15" i="1" l="1"/>
  <c r="M17" i="1"/>
  <c r="AA15" i="1"/>
  <c r="AA22" i="1"/>
  <c r="AR22" i="1"/>
  <c r="AF22" i="1"/>
  <c r="G16" i="1"/>
  <c r="G22" i="1"/>
  <c r="F22" i="1"/>
  <c r="BB22" i="1"/>
  <c r="D22" i="1"/>
  <c r="Q22" i="1"/>
  <c r="N22" i="1"/>
  <c r="AZ22" i="1"/>
  <c r="BA15" i="1"/>
  <c r="J22" i="1"/>
  <c r="N17" i="1"/>
  <c r="BA22" i="1"/>
  <c r="V22" i="1"/>
  <c r="AP22" i="1"/>
  <c r="M22" i="1"/>
  <c r="AP15" i="1"/>
  <c r="T22" i="1"/>
  <c r="AY22" i="1"/>
  <c r="BB15" i="1"/>
  <c r="AK15" i="1"/>
  <c r="AY15" i="1"/>
  <c r="AK22" i="1"/>
  <c r="D15" i="1"/>
  <c r="U22" i="1"/>
  <c r="E43" i="1"/>
  <c r="AH22" i="1"/>
  <c r="AH16" i="1"/>
  <c r="AH15" i="1" s="1"/>
  <c r="Y22" i="1"/>
  <c r="Y16" i="1"/>
  <c r="Y15" i="1" s="1"/>
  <c r="K22" i="1"/>
  <c r="H17" i="1"/>
  <c r="U15" i="1"/>
  <c r="K16" i="1"/>
  <c r="AJ22" i="1"/>
  <c r="AJ16" i="1"/>
  <c r="AJ15" i="1" s="1"/>
  <c r="T15" i="1"/>
  <c r="AM22" i="1"/>
  <c r="AM16" i="1"/>
  <c r="AM15" i="1" s="1"/>
  <c r="V15" i="1"/>
  <c r="L16" i="1"/>
  <c r="AE16" i="1"/>
  <c r="AE15" i="1" s="1"/>
  <c r="AE22" i="1"/>
  <c r="AN22" i="1"/>
  <c r="AN16" i="1"/>
  <c r="AN15" i="1" s="1"/>
  <c r="I17" i="1"/>
  <c r="AV15" i="1"/>
  <c r="AQ16" i="1"/>
  <c r="AQ15" i="1" s="1"/>
  <c r="AQ22" i="1"/>
  <c r="P22" i="1"/>
  <c r="E22" i="1"/>
  <c r="S22" i="1"/>
  <c r="AU17" i="1"/>
  <c r="AU15" i="1" s="1"/>
  <c r="AU22" i="1"/>
  <c r="AL15" i="1"/>
  <c r="L17" i="1"/>
  <c r="S15" i="1"/>
  <c r="AL22" i="1"/>
  <c r="W15" i="1"/>
  <c r="AV22" i="1"/>
  <c r="AC22" i="1"/>
  <c r="Z22" i="1"/>
  <c r="Z16" i="1"/>
  <c r="Z15" i="1" s="1"/>
  <c r="AS16" i="1"/>
  <c r="AS15" i="1" s="1"/>
  <c r="AS22" i="1"/>
  <c r="X22" i="1"/>
  <c r="X16" i="1"/>
  <c r="P15" i="1"/>
  <c r="R22" i="1"/>
  <c r="AI16" i="1"/>
  <c r="AI15" i="1" s="1"/>
  <c r="AI22" i="1"/>
  <c r="AT17" i="1"/>
  <c r="AT15" i="1" s="1"/>
  <c r="AT22" i="1"/>
  <c r="O16" i="1"/>
  <c r="O22" i="1"/>
  <c r="R15" i="1"/>
  <c r="H16" i="1"/>
  <c r="AD16" i="1"/>
  <c r="AD15" i="1" s="1"/>
  <c r="AD22" i="1"/>
  <c r="E17" i="1"/>
  <c r="AB22" i="1"/>
  <c r="AB15" i="1"/>
  <c r="AG22" i="1"/>
  <c r="J17" i="1"/>
  <c r="AO22" i="1"/>
  <c r="AG15" i="1"/>
  <c r="K17" i="1"/>
  <c r="AC15" i="1"/>
  <c r="G17" i="1" l="1"/>
  <c r="M15" i="1"/>
  <c r="I16" i="1"/>
  <c r="G15" i="1"/>
  <c r="F16" i="1"/>
  <c r="L15" i="1"/>
  <c r="K15" i="1"/>
  <c r="F17" i="1"/>
  <c r="F15" i="1"/>
  <c r="J15" i="1"/>
  <c r="N16" i="1"/>
  <c r="X15" i="1"/>
  <c r="N15" i="1" s="1"/>
  <c r="H15" i="1"/>
  <c r="I15" i="1"/>
  <c r="E16" i="1"/>
  <c r="O15" i="1"/>
  <c r="E15" i="1" s="1"/>
  <c r="M16" i="1"/>
  <c r="J16" i="1"/>
</calcChain>
</file>

<file path=xl/sharedStrings.xml><?xml version="1.0" encoding="utf-8"?>
<sst xmlns="http://schemas.openxmlformats.org/spreadsheetml/2006/main" count="266" uniqueCount="149">
  <si>
    <t>нд</t>
  </si>
  <si>
    <t>O_СГЭС_30</t>
  </si>
  <si>
    <t>Приобретение аппарата испытания диэлектриков СКАТ-70М, 1 шт</t>
  </si>
  <si>
    <t>1.6</t>
  </si>
  <si>
    <t>O_СГЭС_29</t>
  </si>
  <si>
    <t>Приобретение Высоковольтный цифровой  импульсный рефлектометр РИ-407 "СТРИЖ-С" (с поверкой), 1 шт</t>
  </si>
  <si>
    <t>O_СГЭС_23</t>
  </si>
  <si>
    <t>Приобретение РИСЭ (4 кВт), 1 шт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</si>
  <si>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</si>
  <si>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</si>
  <si>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</si>
  <si>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</si>
  <si>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</si>
  <si>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</si>
  <si>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</si>
  <si>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</si>
  <si>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</si>
  <si>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</si>
  <si>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</si>
  <si>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</si>
  <si>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</si>
  <si>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</si>
  <si>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</si>
  <si>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</si>
  <si>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</si>
  <si>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</si>
  <si>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</si>
  <si>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</si>
  <si>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</si>
  <si>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</si>
  <si>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</si>
  <si>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</si>
  <si>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</si>
  <si>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</si>
  <si>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</si>
  <si>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</si>
  <si>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</si>
  <si>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</si>
  <si>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</si>
  <si>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</si>
  <si>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O_СГЭС_15</t>
  </si>
  <si>
    <t>Установка приборов учета в соответствии с Федеральным законом от 27.12.2018 № 522-ФЗ  при истечении МПИ, срока эксплуатации и при отсутствии прибора учета у потребителя в Пермском крае на территории Соликамского городского округа класса напряжения 0,2 (0,4) кВ (4 т.у.)</t>
  </si>
  <si>
    <t>1.2.3.1</t>
  </si>
  <si>
    <t>O_СГЭС_14</t>
  </si>
  <si>
    <t>Установка приборов учета в соответствии с Федеральным законом от 27.12.2018 № 522-ФЗ  при выходе из строя ПУ потребителя, класс напряжения 0,2 (0,4) кВ (80 т.у.)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</si>
  <si>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</si>
  <si>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</si>
  <si>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</si>
  <si>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</si>
  <si>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</si>
  <si>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O_СГЭС_11</t>
  </si>
  <si>
    <t>Реконструкция ЭСК ПС “Бумажная” в части объекта ВЛ-0,4кВ ТП-235 ф. Гоголя, протяженностью -  0,495км.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</si>
  <si>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</si>
  <si>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</si>
  <si>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</si>
  <si>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</si>
  <si>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</si>
  <si>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</si>
  <si>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O_СГЭС_33</t>
  </si>
  <si>
    <t>Реконструкция ТП-208 (аварийно-восстановительные работы по ремонту кровли в части замены мягкой-рулонной кровли на металлическую из проф. листа с устройством стропильной системы), S=35м2</t>
  </si>
  <si>
    <t>1.2.1.1</t>
  </si>
  <si>
    <t>O_СГЭС_32</t>
  </si>
  <si>
    <t>Реконструкция ТП-204 (аварийно-восстановительные работы по ремонту кровли в части замены мягкой-рулонной кровли на металлическую из проф. листа с устройством стропильной системы), S=52,31м2</t>
  </si>
  <si>
    <t>O_СГЭС_31</t>
  </si>
  <si>
    <t>Реконструкция ТП-159 (аварийно-восстановительные работы по ремонту кровли в части замены мягкой-рулонной кровли на металлическую из проф. листа с устройством стропильной системы), S=46,33м2</t>
  </si>
  <si>
    <t>O_СГЭС_24</t>
  </si>
  <si>
    <t>Реконструкция ТП-109 (аварийно-восстановительные работы по замене трансформатора ТМ-400 кВА 6/0,4кВ на  ТМГ-400/6-УХЛ1 6/0,4кВ)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</si>
  <si>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</si>
  <si>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</si>
  <si>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</si>
  <si>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</si>
  <si>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</si>
  <si>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O_СГЭС_13</t>
  </si>
  <si>
    <t xml:space="preserve">Реконструкция ТП-238 (строительство КЛ-0,4кВ для технологического присоединения энергопринимающих устройств потребителя ООО ЗМИ (кадастровый номер земельного участка № 59:10:0301003:146), замена рубильника 0,4кВ - 1 шт). 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</si>
  <si>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</si>
  <si>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</si>
  <si>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</si>
  <si>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</si>
  <si>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</si>
  <si>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</si>
  <si>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</si>
  <si>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</si>
  <si>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</si>
  <si>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</si>
  <si>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</si>
  <si>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</si>
  <si>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</si>
  <si>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</si>
  <si>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</si>
  <si>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</si>
  <si>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</si>
  <si>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</si>
  <si>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</si>
  <si>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O_СГЭС_16</t>
  </si>
  <si>
    <t>Строительство ВЛ-6кВ протяженность трассы - 0,95км, КЛ-6кВ- протяженность трассы 0,14 км от ТП-34; установка реклоузера-1 шт, для технологического присоединения энергопринимающих устройств заявителя ПАО "Уралкалий" (кадастровый номер земельного участка 59:10:0301003:1179); установка высоковольтного прибора учета-1шт.</t>
  </si>
  <si>
    <t>1.1.1.3</t>
  </si>
  <si>
    <t>O_СГЭС_12</t>
  </si>
  <si>
    <t>Строительство КЛ-0,4кВ для технологического присоединения энергопринимающих устройств потребителя ООО ЗМИ (кадастровый номер земельного участка № 59:10:0301003:146) Строительство КЛ-0,4 кВ ТП-238 протяженноостью 0,23км (установка ПУ-1 шт)</t>
  </si>
  <si>
    <t>O_СГЭС_25</t>
  </si>
  <si>
    <t>Строительство 2БКТП-211 2х400кВА с трансформаторами ТМГ-400 - 2 шт., КЛ-10кВ протяженностью 1,506км, КЛ-0,4, протяженностью -  0,274км, для электроснабжению потребителя Сильвинитовая, 14 ПУ-4 шт.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</si>
  <si>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</si>
  <si>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</si>
  <si>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</si>
  <si>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</si>
  <si>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</si>
  <si>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</si>
  <si>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</si>
  <si>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</si>
  <si>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</si>
  <si>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Пермский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</si>
  <si>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</si>
  <si>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</si>
  <si>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</si>
  <si>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</si>
  <si>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</si>
  <si>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</si>
  <si>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</si>
  <si>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</si>
  <si>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</si>
  <si>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</si>
  <si>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</si>
  <si>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</si>
  <si>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</si>
  <si>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</si>
  <si>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</si>
  <si>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шт.</t>
  </si>
  <si>
    <t>га</t>
  </si>
  <si>
    <t>т.у.</t>
  </si>
  <si>
    <t>МВт</t>
  </si>
  <si>
    <t>км КЛ</t>
  </si>
  <si>
    <t>км ВЛ
 2-цеп</t>
  </si>
  <si>
    <t>км ВЛ
 1-цеп</t>
  </si>
  <si>
    <t>Мвар</t>
  </si>
  <si>
    <t>МВ×А</t>
  </si>
  <si>
    <t>млн рублей (без НДС)</t>
  </si>
  <si>
    <t>млн рублей
(без НДС)</t>
  </si>
  <si>
    <t>IV квартал</t>
  </si>
  <si>
    <t>III квартал</t>
  </si>
  <si>
    <t>II квартал</t>
  </si>
  <si>
    <t>I квартал</t>
  </si>
  <si>
    <t>Всего</t>
  </si>
  <si>
    <t>Ввод объектов инвестиционной деятельности (мощностей)  в эксплуатацию в 2024 году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</si>
  <si>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</si>
  <si>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</si>
  <si>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</si>
  <si>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инвестиционных проектов</t>
  </si>
  <si>
    <t>Плановые значения показателей не утверждены</t>
  </si>
  <si>
    <t>Год раскрытия информации: 2025 год</t>
  </si>
  <si>
    <t>Отчет о реализации инвестиционной программы Пермского краевого государственного унитарного предприятия "Северные краевые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</si>
</sst>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0\ _₽"/>
    <numFmt numFmtId="166" formatCode="_-* #,##0\ _₽_-;\-* #,##0\ _₽_-;_-* &quot;-&quot;\ _₽_-;_-@_-"/>
    <numFmt numFmtId="167" formatCode="_(* #,##0.00_);_(* \(#,##0.00\);_(* &quot;-&quot;??_);_(@_)"/>
    <numFmt numFmtId="168" formatCode="#,##0.00000000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37">
    <xf numFmtId="0" fontId="0" fillId="0" borderId="0" xfId="0"/>
    <xf numFmtId="4" fontId="1" fillId="0" borderId="2" xfId="2" applyNumberFormat="1" applyFont="1" applyFill="1" applyBorder="1" applyAlignment="1">
      <alignment horizontal="center" vertical="center" wrapText="1"/>
    </xf>
    <xf numFmtId="4" fontId="1" fillId="0" borderId="1" xfId="2" applyNumberFormat="1" applyFont="1" applyFill="1" applyBorder="1" applyAlignment="1">
      <alignment horizontal="center" vertical="center" wrapText="1"/>
    </xf>
    <xf numFmtId="2" fontId="1" fillId="0" borderId="2" xfId="2" applyNumberFormat="1" applyFont="1" applyFill="1" applyBorder="1" applyAlignment="1">
      <alignment horizontal="center" vertical="center" wrapText="1"/>
    </xf>
    <xf numFmtId="167" fontId="4" fillId="0" borderId="0" xfId="3" applyFont="1" applyFill="1"/>
    <xf numFmtId="0" fontId="4" fillId="0" borderId="0" xfId="0" applyFont="1" applyFill="1"/>
    <xf numFmtId="0" fontId="1" fillId="0" borderId="0" xfId="0" applyFont="1" applyFill="1"/>
    <xf numFmtId="4" fontId="4" fillId="0" borderId="0" xfId="0" applyNumberFormat="1" applyFont="1" applyFill="1"/>
    <xf numFmtId="168" fontId="1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166" fontId="5" fillId="0" borderId="0" xfId="0" applyNumberFormat="1" applyFont="1" applyFill="1"/>
    <xf numFmtId="0" fontId="4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49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165" fontId="3" fillId="0" borderId="1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7" xfId="1" xr:uid="{FAAFCBCC-83A7-4FCB-84EA-2583677E1BFC}"/>
    <cellStyle name="Финансовый 11" xfId="3" xr:uid="{A0B03D0D-F7EB-434D-9786-334449FE1A53}"/>
    <cellStyle name="Финансовый 4" xfId="2" xr:uid="{9B8D3CCF-40AD-4595-A193-0C53F62143BE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DCF89-6C2D-4054-9D91-1DF52A4AFA84}">
  <sheetPr>
    <tabColor theme="5" tint="0.39997558519241921"/>
    <pageSetUpPr fitToPage="1"/>
  </sheetPr>
  <dimension ref="A1:BC92"/>
  <sheetViews>
    <sheetView showGridLines="0" tabSelected="1" zoomScale="60" zoomScaleNormal="60" workbookViewId="0">
      <pane xSplit="3" ySplit="14" topLeftCell="AN15" activePane="bottomRight" state="frozen"/>
      <selection pane="topRight" activeCell="D1" sqref="D1"/>
      <selection pane="bottomLeft" activeCell="A15" sqref="A15"/>
      <selection pane="bottomRight" sqref="A1:XFD1048576"/>
    </sheetView>
  </sheetViews>
  <sheetFormatPr defaultColWidth="9.140625" defaultRowHeight="15.75" x14ac:dyDescent="0.25"/>
  <cols>
    <col min="1" max="1" width="21.28515625" style="6" customWidth="1"/>
    <col min="2" max="2" width="99" style="6" customWidth="1"/>
    <col min="3" max="3" width="22.28515625" style="6" customWidth="1"/>
    <col min="4" max="4" width="37.140625" style="6" customWidth="1"/>
    <col min="5" max="6" width="20" style="6" customWidth="1"/>
    <col min="7" max="7" width="20.42578125" style="6" customWidth="1"/>
    <col min="8" max="8" width="18.42578125" style="6" customWidth="1"/>
    <col min="9" max="9" width="22.140625" style="6" customWidth="1"/>
    <col min="10" max="10" width="18.42578125" style="6" customWidth="1"/>
    <col min="11" max="11" width="18" style="6" customWidth="1"/>
    <col min="12" max="12" width="21.85546875" style="6" customWidth="1"/>
    <col min="13" max="13" width="18.42578125" style="6" customWidth="1"/>
    <col min="14" max="14" width="21.140625" style="6" customWidth="1"/>
    <col min="15" max="16" width="19.140625" style="6" customWidth="1"/>
    <col min="17" max="17" width="19.85546875" style="6" customWidth="1"/>
    <col min="18" max="18" width="19.140625" style="6" customWidth="1"/>
    <col min="19" max="19" width="20.140625" style="6" customWidth="1"/>
    <col min="20" max="20" width="20" style="6" customWidth="1"/>
    <col min="21" max="21" width="20.42578125" style="6" customWidth="1"/>
    <col min="22" max="22" width="19.28515625" style="6" customWidth="1"/>
    <col min="23" max="23" width="19.42578125" style="6" customWidth="1"/>
    <col min="24" max="24" width="20.85546875" style="6" customWidth="1"/>
    <col min="25" max="27" width="19.140625" style="6" customWidth="1"/>
    <col min="28" max="28" width="24.42578125" style="6" customWidth="1"/>
    <col min="29" max="32" width="19.140625" style="6" customWidth="1"/>
    <col min="33" max="33" width="22.42578125" style="6" customWidth="1"/>
    <col min="34" max="37" width="19.140625" style="6" customWidth="1"/>
    <col min="38" max="38" width="22.7109375" style="6" customWidth="1"/>
    <col min="39" max="42" width="19.140625" style="6" customWidth="1"/>
    <col min="43" max="43" width="22.42578125" style="6" customWidth="1"/>
    <col min="44" max="47" width="19.140625" style="6" customWidth="1"/>
    <col min="48" max="48" width="22.7109375" style="6" customWidth="1"/>
    <col min="49" max="52" width="19.140625" style="6" customWidth="1"/>
    <col min="53" max="53" width="22.42578125" style="6" customWidth="1"/>
    <col min="54" max="54" width="19.140625" style="6" customWidth="1"/>
    <col min="55" max="16384" width="9.140625" style="6"/>
  </cols>
  <sheetData>
    <row r="1" spans="1:54" s="5" customFormat="1" ht="15" customHeight="1" x14ac:dyDescent="0.3"/>
    <row r="2" spans="1:54" s="5" customFormat="1" ht="15" customHeight="1" x14ac:dyDescent="0.3"/>
    <row r="3" spans="1:54" s="5" customFormat="1" ht="15" customHeight="1" x14ac:dyDescent="0.3"/>
    <row r="4" spans="1:54" s="5" customFormat="1" ht="15" customHeight="1" x14ac:dyDescent="0.3">
      <c r="A4" s="5" t="s">
        <v>148</v>
      </c>
      <c r="G4" s="6"/>
    </row>
    <row r="5" spans="1:54" s="5" customFormat="1" ht="15" customHeight="1" x14ac:dyDescent="0.3">
      <c r="AI5" s="7"/>
    </row>
    <row r="6" spans="1:54" s="5" customFormat="1" ht="23.25" customHeight="1" x14ac:dyDescent="0.3">
      <c r="A6" s="5" t="s">
        <v>147</v>
      </c>
      <c r="G6" s="8"/>
    </row>
    <row r="7" spans="1:54" s="5" customFormat="1" ht="15" customHeight="1" x14ac:dyDescent="0.3">
      <c r="A7" s="9"/>
      <c r="E7" s="4"/>
      <c r="F7" s="4"/>
      <c r="G7" s="4"/>
      <c r="H7" s="4"/>
      <c r="I7" s="4"/>
      <c r="J7" s="4"/>
      <c r="K7" s="4"/>
      <c r="L7" s="4"/>
      <c r="M7" s="4"/>
      <c r="N7" s="4"/>
    </row>
    <row r="8" spans="1:54" s="5" customFormat="1" ht="15" customHeight="1" x14ac:dyDescent="0.3">
      <c r="A8" s="5" t="s">
        <v>146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</row>
    <row r="10" spans="1:54" s="5" customFormat="1" ht="15" customHeight="1" x14ac:dyDescent="0.3">
      <c r="A10" s="11" t="s">
        <v>145</v>
      </c>
      <c r="B10" s="11" t="s">
        <v>144</v>
      </c>
      <c r="C10" s="11" t="s">
        <v>143</v>
      </c>
      <c r="D10" s="11" t="s">
        <v>142</v>
      </c>
      <c r="E10" s="12" t="s">
        <v>141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3"/>
    </row>
    <row r="11" spans="1:54" s="5" customFormat="1" ht="15" customHeight="1" x14ac:dyDescent="0.3">
      <c r="A11" s="14"/>
      <c r="B11" s="14"/>
      <c r="C11" s="14"/>
      <c r="D11" s="14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6"/>
    </row>
    <row r="12" spans="1:54" s="5" customFormat="1" ht="15" customHeight="1" x14ac:dyDescent="0.3">
      <c r="A12" s="14"/>
      <c r="B12" s="14"/>
      <c r="C12" s="14"/>
      <c r="D12" s="14"/>
      <c r="E12" s="17" t="s">
        <v>140</v>
      </c>
      <c r="F12" s="18"/>
      <c r="G12" s="18"/>
      <c r="H12" s="18"/>
      <c r="I12" s="18"/>
      <c r="J12" s="18"/>
      <c r="K12" s="18"/>
      <c r="L12" s="18"/>
      <c r="M12" s="18"/>
      <c r="N12" s="19"/>
      <c r="O12" s="20" t="s">
        <v>139</v>
      </c>
      <c r="P12" s="21"/>
      <c r="Q12" s="21"/>
      <c r="R12" s="21"/>
      <c r="S12" s="21"/>
      <c r="T12" s="21"/>
      <c r="U12" s="21"/>
      <c r="V12" s="21"/>
      <c r="W12" s="21"/>
      <c r="X12" s="22"/>
      <c r="Y12" s="17" t="s">
        <v>138</v>
      </c>
      <c r="Z12" s="18"/>
      <c r="AA12" s="18"/>
      <c r="AB12" s="18"/>
      <c r="AC12" s="18"/>
      <c r="AD12" s="18"/>
      <c r="AE12" s="18"/>
      <c r="AF12" s="18"/>
      <c r="AG12" s="18"/>
      <c r="AH12" s="19"/>
      <c r="AI12" s="17" t="s">
        <v>137</v>
      </c>
      <c r="AJ12" s="18"/>
      <c r="AK12" s="18"/>
      <c r="AL12" s="18"/>
      <c r="AM12" s="18"/>
      <c r="AN12" s="18"/>
      <c r="AO12" s="18"/>
      <c r="AP12" s="18"/>
      <c r="AQ12" s="18"/>
      <c r="AR12" s="19"/>
      <c r="AS12" s="17" t="s">
        <v>136</v>
      </c>
      <c r="AT12" s="18"/>
      <c r="AU12" s="18"/>
      <c r="AV12" s="18"/>
      <c r="AW12" s="18"/>
      <c r="AX12" s="18"/>
      <c r="AY12" s="18"/>
      <c r="AZ12" s="18"/>
      <c r="BA12" s="18"/>
      <c r="BB12" s="19"/>
    </row>
    <row r="13" spans="1:54" s="5" customFormat="1" ht="131.25" customHeight="1" x14ac:dyDescent="0.3">
      <c r="A13" s="23"/>
      <c r="B13" s="23"/>
      <c r="C13" s="23"/>
      <c r="D13" s="23"/>
      <c r="E13" s="24" t="s">
        <v>135</v>
      </c>
      <c r="F13" s="24" t="s">
        <v>133</v>
      </c>
      <c r="G13" s="24" t="s">
        <v>132</v>
      </c>
      <c r="H13" s="24" t="s">
        <v>131</v>
      </c>
      <c r="I13" s="24" t="s">
        <v>130</v>
      </c>
      <c r="J13" s="24" t="s">
        <v>129</v>
      </c>
      <c r="K13" s="24" t="s">
        <v>128</v>
      </c>
      <c r="L13" s="24" t="s">
        <v>127</v>
      </c>
      <c r="M13" s="24" t="s">
        <v>126</v>
      </c>
      <c r="N13" s="24" t="s">
        <v>125</v>
      </c>
      <c r="O13" s="24" t="s">
        <v>134</v>
      </c>
      <c r="P13" s="24" t="s">
        <v>133</v>
      </c>
      <c r="Q13" s="24" t="s">
        <v>132</v>
      </c>
      <c r="R13" s="24" t="s">
        <v>131</v>
      </c>
      <c r="S13" s="24" t="s">
        <v>130</v>
      </c>
      <c r="T13" s="24" t="s">
        <v>129</v>
      </c>
      <c r="U13" s="24" t="s">
        <v>128</v>
      </c>
      <c r="V13" s="24" t="s">
        <v>127</v>
      </c>
      <c r="W13" s="24" t="s">
        <v>126</v>
      </c>
      <c r="X13" s="24" t="s">
        <v>125</v>
      </c>
      <c r="Y13" s="24" t="s">
        <v>134</v>
      </c>
      <c r="Z13" s="24" t="s">
        <v>133</v>
      </c>
      <c r="AA13" s="24" t="s">
        <v>132</v>
      </c>
      <c r="AB13" s="24" t="s">
        <v>131</v>
      </c>
      <c r="AC13" s="24" t="s">
        <v>130</v>
      </c>
      <c r="AD13" s="24" t="s">
        <v>129</v>
      </c>
      <c r="AE13" s="24" t="s">
        <v>128</v>
      </c>
      <c r="AF13" s="24" t="s">
        <v>127</v>
      </c>
      <c r="AG13" s="24" t="s">
        <v>126</v>
      </c>
      <c r="AH13" s="24" t="s">
        <v>125</v>
      </c>
      <c r="AI13" s="24" t="s">
        <v>134</v>
      </c>
      <c r="AJ13" s="24" t="s">
        <v>133</v>
      </c>
      <c r="AK13" s="24" t="s">
        <v>132</v>
      </c>
      <c r="AL13" s="24" t="s">
        <v>131</v>
      </c>
      <c r="AM13" s="24" t="s">
        <v>130</v>
      </c>
      <c r="AN13" s="24" t="s">
        <v>129</v>
      </c>
      <c r="AO13" s="24" t="s">
        <v>128</v>
      </c>
      <c r="AP13" s="24" t="s">
        <v>127</v>
      </c>
      <c r="AQ13" s="24" t="s">
        <v>126</v>
      </c>
      <c r="AR13" s="24" t="s">
        <v>125</v>
      </c>
      <c r="AS13" s="24" t="s">
        <v>134</v>
      </c>
      <c r="AT13" s="24" t="s">
        <v>133</v>
      </c>
      <c r="AU13" s="24" t="s">
        <v>132</v>
      </c>
      <c r="AV13" s="24" t="s">
        <v>131</v>
      </c>
      <c r="AW13" s="24" t="s">
        <v>130</v>
      </c>
      <c r="AX13" s="24" t="s">
        <v>129</v>
      </c>
      <c r="AY13" s="24" t="s">
        <v>128</v>
      </c>
      <c r="AZ13" s="24" t="s">
        <v>127</v>
      </c>
      <c r="BA13" s="24" t="s">
        <v>126</v>
      </c>
      <c r="BB13" s="24" t="s">
        <v>125</v>
      </c>
    </row>
    <row r="14" spans="1:54" s="5" customFormat="1" ht="15" customHeight="1" x14ac:dyDescent="0.3">
      <c r="A14" s="25">
        <v>1</v>
      </c>
      <c r="B14" s="25">
        <f t="shared" ref="B14:AG14" si="0">A14+1</f>
        <v>2</v>
      </c>
      <c r="C14" s="25">
        <f t="shared" si="0"/>
        <v>3</v>
      </c>
      <c r="D14" s="25">
        <f t="shared" si="0"/>
        <v>4</v>
      </c>
      <c r="E14" s="25">
        <f t="shared" si="0"/>
        <v>5</v>
      </c>
      <c r="F14" s="25">
        <f t="shared" si="0"/>
        <v>6</v>
      </c>
      <c r="G14" s="25">
        <f t="shared" si="0"/>
        <v>7</v>
      </c>
      <c r="H14" s="25">
        <f t="shared" si="0"/>
        <v>8</v>
      </c>
      <c r="I14" s="25">
        <f t="shared" si="0"/>
        <v>9</v>
      </c>
      <c r="J14" s="25">
        <f t="shared" si="0"/>
        <v>10</v>
      </c>
      <c r="K14" s="25">
        <f t="shared" si="0"/>
        <v>11</v>
      </c>
      <c r="L14" s="25">
        <f t="shared" si="0"/>
        <v>12</v>
      </c>
      <c r="M14" s="25">
        <f t="shared" si="0"/>
        <v>13</v>
      </c>
      <c r="N14" s="25">
        <f t="shared" si="0"/>
        <v>14</v>
      </c>
      <c r="O14" s="25">
        <f t="shared" si="0"/>
        <v>15</v>
      </c>
      <c r="P14" s="25">
        <f t="shared" si="0"/>
        <v>16</v>
      </c>
      <c r="Q14" s="25">
        <f t="shared" si="0"/>
        <v>17</v>
      </c>
      <c r="R14" s="25">
        <f t="shared" si="0"/>
        <v>18</v>
      </c>
      <c r="S14" s="25">
        <f t="shared" si="0"/>
        <v>19</v>
      </c>
      <c r="T14" s="25">
        <f t="shared" si="0"/>
        <v>20</v>
      </c>
      <c r="U14" s="25">
        <f t="shared" si="0"/>
        <v>21</v>
      </c>
      <c r="V14" s="25">
        <f t="shared" si="0"/>
        <v>22</v>
      </c>
      <c r="W14" s="25">
        <f t="shared" si="0"/>
        <v>23</v>
      </c>
      <c r="X14" s="25">
        <f t="shared" si="0"/>
        <v>24</v>
      </c>
      <c r="Y14" s="25">
        <f t="shared" si="0"/>
        <v>25</v>
      </c>
      <c r="Z14" s="25">
        <f t="shared" si="0"/>
        <v>26</v>
      </c>
      <c r="AA14" s="25">
        <f t="shared" si="0"/>
        <v>27</v>
      </c>
      <c r="AB14" s="25">
        <f t="shared" si="0"/>
        <v>28</v>
      </c>
      <c r="AC14" s="25">
        <f t="shared" si="0"/>
        <v>29</v>
      </c>
      <c r="AD14" s="25">
        <f t="shared" si="0"/>
        <v>30</v>
      </c>
      <c r="AE14" s="25">
        <f t="shared" si="0"/>
        <v>31</v>
      </c>
      <c r="AF14" s="25">
        <f t="shared" si="0"/>
        <v>32</v>
      </c>
      <c r="AG14" s="25">
        <f t="shared" si="0"/>
        <v>33</v>
      </c>
      <c r="AH14" s="25">
        <f t="shared" ref="AH14:BB14" si="1">AG14+1</f>
        <v>34</v>
      </c>
      <c r="AI14" s="25">
        <f t="shared" si="1"/>
        <v>35</v>
      </c>
      <c r="AJ14" s="25">
        <f t="shared" si="1"/>
        <v>36</v>
      </c>
      <c r="AK14" s="25">
        <f t="shared" si="1"/>
        <v>37</v>
      </c>
      <c r="AL14" s="25">
        <f t="shared" si="1"/>
        <v>38</v>
      </c>
      <c r="AM14" s="25">
        <f t="shared" si="1"/>
        <v>39</v>
      </c>
      <c r="AN14" s="25">
        <f t="shared" si="1"/>
        <v>40</v>
      </c>
      <c r="AO14" s="25">
        <f t="shared" si="1"/>
        <v>41</v>
      </c>
      <c r="AP14" s="25">
        <f t="shared" si="1"/>
        <v>42</v>
      </c>
      <c r="AQ14" s="25">
        <f t="shared" si="1"/>
        <v>43</v>
      </c>
      <c r="AR14" s="25">
        <f t="shared" si="1"/>
        <v>44</v>
      </c>
      <c r="AS14" s="25">
        <f t="shared" si="1"/>
        <v>45</v>
      </c>
      <c r="AT14" s="25">
        <f t="shared" si="1"/>
        <v>46</v>
      </c>
      <c r="AU14" s="25">
        <f t="shared" si="1"/>
        <v>47</v>
      </c>
      <c r="AV14" s="25">
        <f t="shared" si="1"/>
        <v>48</v>
      </c>
      <c r="AW14" s="25">
        <f t="shared" si="1"/>
        <v>49</v>
      </c>
      <c r="AX14" s="25">
        <f t="shared" si="1"/>
        <v>50</v>
      </c>
      <c r="AY14" s="25">
        <f t="shared" si="1"/>
        <v>51</v>
      </c>
      <c r="AZ14" s="25">
        <f t="shared" si="1"/>
        <v>52</v>
      </c>
      <c r="BA14" s="25">
        <f t="shared" si="1"/>
        <v>53</v>
      </c>
      <c r="BB14" s="25">
        <f t="shared" si="1"/>
        <v>54</v>
      </c>
    </row>
    <row r="15" spans="1:54" x14ac:dyDescent="0.25">
      <c r="A15" s="26" t="s">
        <v>124</v>
      </c>
      <c r="B15" s="27" t="s">
        <v>123</v>
      </c>
      <c r="C15" s="28" t="s">
        <v>8</v>
      </c>
      <c r="D15" s="29">
        <f>SUM(D16:D21)</f>
        <v>0</v>
      </c>
      <c r="E15" s="29">
        <f t="shared" ref="E15:N21" si="2">SUM(O15,Y15,AI15,AS15)</f>
        <v>27.947772440000001</v>
      </c>
      <c r="F15" s="29">
        <f t="shared" si="2"/>
        <v>2.08</v>
      </c>
      <c r="G15" s="29">
        <f t="shared" si="2"/>
        <v>0</v>
      </c>
      <c r="H15" s="29">
        <f t="shared" si="2"/>
        <v>1.5169000000000001</v>
      </c>
      <c r="I15" s="29">
        <f t="shared" si="2"/>
        <v>0</v>
      </c>
      <c r="J15" s="29">
        <f t="shared" si="2"/>
        <v>2.3690000000000002</v>
      </c>
      <c r="K15" s="29">
        <f t="shared" si="2"/>
        <v>2.137</v>
      </c>
      <c r="L15" s="29">
        <f t="shared" si="2"/>
        <v>252</v>
      </c>
      <c r="M15" s="29">
        <f t="shared" si="2"/>
        <v>0</v>
      </c>
      <c r="N15" s="29">
        <f t="shared" si="2"/>
        <v>7</v>
      </c>
      <c r="O15" s="29">
        <f t="shared" ref="O15:BB15" si="3">SUM(O16:O21)</f>
        <v>0.62716636000000003</v>
      </c>
      <c r="P15" s="29">
        <f t="shared" si="3"/>
        <v>0</v>
      </c>
      <c r="Q15" s="29">
        <f t="shared" si="3"/>
        <v>0</v>
      </c>
      <c r="R15" s="29">
        <f t="shared" si="3"/>
        <v>0</v>
      </c>
      <c r="S15" s="29">
        <f t="shared" si="3"/>
        <v>0</v>
      </c>
      <c r="T15" s="29">
        <f t="shared" si="3"/>
        <v>0</v>
      </c>
      <c r="U15" s="29">
        <f t="shared" si="3"/>
        <v>0</v>
      </c>
      <c r="V15" s="29">
        <f t="shared" si="3"/>
        <v>22</v>
      </c>
      <c r="W15" s="29">
        <f t="shared" si="3"/>
        <v>0</v>
      </c>
      <c r="X15" s="29">
        <f t="shared" si="3"/>
        <v>1</v>
      </c>
      <c r="Y15" s="29">
        <f t="shared" si="3"/>
        <v>9.7376345100000012</v>
      </c>
      <c r="Z15" s="29">
        <f t="shared" si="3"/>
        <v>1.2000000000000002</v>
      </c>
      <c r="AA15" s="29">
        <f t="shared" si="3"/>
        <v>0</v>
      </c>
      <c r="AB15" s="29">
        <f t="shared" si="3"/>
        <v>0</v>
      </c>
      <c r="AC15" s="29">
        <f t="shared" si="3"/>
        <v>0</v>
      </c>
      <c r="AD15" s="29">
        <f t="shared" si="3"/>
        <v>1.7800000000000002</v>
      </c>
      <c r="AE15" s="29">
        <f t="shared" si="3"/>
        <v>0</v>
      </c>
      <c r="AF15" s="29">
        <f t="shared" si="3"/>
        <v>50</v>
      </c>
      <c r="AG15" s="29">
        <f t="shared" si="3"/>
        <v>0</v>
      </c>
      <c r="AH15" s="29">
        <f t="shared" si="3"/>
        <v>0</v>
      </c>
      <c r="AI15" s="29">
        <f t="shared" si="3"/>
        <v>8.9644221699999989</v>
      </c>
      <c r="AJ15" s="29">
        <f t="shared" si="3"/>
        <v>0.25</v>
      </c>
      <c r="AK15" s="29">
        <f t="shared" si="3"/>
        <v>0</v>
      </c>
      <c r="AL15" s="29">
        <f t="shared" si="3"/>
        <v>0.64700000000000002</v>
      </c>
      <c r="AM15" s="29">
        <f t="shared" si="3"/>
        <v>0</v>
      </c>
      <c r="AN15" s="29">
        <f t="shared" si="3"/>
        <v>0.22900000000000001</v>
      </c>
      <c r="AO15" s="29">
        <f t="shared" si="3"/>
        <v>0.96700000000000008</v>
      </c>
      <c r="AP15" s="29">
        <f t="shared" si="3"/>
        <v>92</v>
      </c>
      <c r="AQ15" s="29">
        <f t="shared" si="3"/>
        <v>0</v>
      </c>
      <c r="AR15" s="29">
        <f t="shared" si="3"/>
        <v>2</v>
      </c>
      <c r="AS15" s="29">
        <f t="shared" si="3"/>
        <v>8.6185493999999991</v>
      </c>
      <c r="AT15" s="29">
        <f t="shared" si="3"/>
        <v>0.63</v>
      </c>
      <c r="AU15" s="29">
        <f t="shared" si="3"/>
        <v>0</v>
      </c>
      <c r="AV15" s="29">
        <f t="shared" si="3"/>
        <v>0.86990000000000001</v>
      </c>
      <c r="AW15" s="29">
        <f t="shared" si="3"/>
        <v>0</v>
      </c>
      <c r="AX15" s="29">
        <f t="shared" si="3"/>
        <v>0.36</v>
      </c>
      <c r="AY15" s="29">
        <f t="shared" si="3"/>
        <v>1.17</v>
      </c>
      <c r="AZ15" s="29">
        <f t="shared" si="3"/>
        <v>88</v>
      </c>
      <c r="BA15" s="29">
        <f t="shared" si="3"/>
        <v>0</v>
      </c>
      <c r="BB15" s="29">
        <f t="shared" si="3"/>
        <v>4</v>
      </c>
    </row>
    <row r="16" spans="1:54" x14ac:dyDescent="0.25">
      <c r="A16" s="26" t="s">
        <v>122</v>
      </c>
      <c r="B16" s="27" t="s">
        <v>121</v>
      </c>
      <c r="C16" s="28" t="s">
        <v>8</v>
      </c>
      <c r="D16" s="29">
        <f>SUM(D23)</f>
        <v>0</v>
      </c>
      <c r="E16" s="29">
        <f t="shared" si="2"/>
        <v>23.421189800000001</v>
      </c>
      <c r="F16" s="29">
        <f t="shared" si="2"/>
        <v>1.6800000000000002</v>
      </c>
      <c r="G16" s="29">
        <f t="shared" si="2"/>
        <v>0</v>
      </c>
      <c r="H16" s="29">
        <f t="shared" si="2"/>
        <v>1.0219</v>
      </c>
      <c r="I16" s="29">
        <f t="shared" si="2"/>
        <v>0</v>
      </c>
      <c r="J16" s="29">
        <f t="shared" si="2"/>
        <v>2.3690000000000002</v>
      </c>
      <c r="K16" s="29">
        <f t="shared" si="2"/>
        <v>2.137</v>
      </c>
      <c r="L16" s="29">
        <f t="shared" si="2"/>
        <v>168</v>
      </c>
      <c r="M16" s="29">
        <f t="shared" si="2"/>
        <v>0</v>
      </c>
      <c r="N16" s="29">
        <f t="shared" si="2"/>
        <v>1</v>
      </c>
      <c r="O16" s="29">
        <f t="shared" ref="O16:BB16" si="4">SUM(O23)</f>
        <v>0.58677636</v>
      </c>
      <c r="P16" s="29">
        <f t="shared" si="4"/>
        <v>0</v>
      </c>
      <c r="Q16" s="29">
        <f t="shared" si="4"/>
        <v>0</v>
      </c>
      <c r="R16" s="29">
        <f t="shared" si="4"/>
        <v>0</v>
      </c>
      <c r="S16" s="29">
        <f t="shared" si="4"/>
        <v>0</v>
      </c>
      <c r="T16" s="29">
        <f t="shared" si="4"/>
        <v>0</v>
      </c>
      <c r="U16" s="29">
        <f t="shared" si="4"/>
        <v>0</v>
      </c>
      <c r="V16" s="29">
        <f t="shared" si="4"/>
        <v>22</v>
      </c>
      <c r="W16" s="29">
        <f t="shared" si="4"/>
        <v>0</v>
      </c>
      <c r="X16" s="29">
        <f t="shared" si="4"/>
        <v>0</v>
      </c>
      <c r="Y16" s="29">
        <f t="shared" si="4"/>
        <v>9.1239229700000006</v>
      </c>
      <c r="Z16" s="29">
        <f t="shared" si="4"/>
        <v>0.8</v>
      </c>
      <c r="AA16" s="29">
        <f t="shared" si="4"/>
        <v>0</v>
      </c>
      <c r="AB16" s="29">
        <f t="shared" si="4"/>
        <v>0</v>
      </c>
      <c r="AC16" s="29">
        <f t="shared" si="4"/>
        <v>0</v>
      </c>
      <c r="AD16" s="29">
        <f t="shared" si="4"/>
        <v>1.7800000000000002</v>
      </c>
      <c r="AE16" s="29">
        <f t="shared" si="4"/>
        <v>0</v>
      </c>
      <c r="AF16" s="29">
        <f t="shared" si="4"/>
        <v>33</v>
      </c>
      <c r="AG16" s="29">
        <f t="shared" si="4"/>
        <v>0</v>
      </c>
      <c r="AH16" s="29">
        <f t="shared" si="4"/>
        <v>0</v>
      </c>
      <c r="AI16" s="29">
        <f t="shared" si="4"/>
        <v>8.0332967999999987</v>
      </c>
      <c r="AJ16" s="29">
        <f t="shared" si="4"/>
        <v>0.25</v>
      </c>
      <c r="AK16" s="29">
        <f t="shared" si="4"/>
        <v>0</v>
      </c>
      <c r="AL16" s="29">
        <f t="shared" si="4"/>
        <v>0.64700000000000002</v>
      </c>
      <c r="AM16" s="29">
        <f t="shared" si="4"/>
        <v>0</v>
      </c>
      <c r="AN16" s="29">
        <f t="shared" si="4"/>
        <v>0.22900000000000001</v>
      </c>
      <c r="AO16" s="29">
        <f t="shared" si="4"/>
        <v>0.96700000000000008</v>
      </c>
      <c r="AP16" s="29">
        <f t="shared" si="4"/>
        <v>55</v>
      </c>
      <c r="AQ16" s="29">
        <f t="shared" si="4"/>
        <v>0</v>
      </c>
      <c r="AR16" s="29">
        <f t="shared" si="4"/>
        <v>1</v>
      </c>
      <c r="AS16" s="29">
        <f t="shared" si="4"/>
        <v>5.6771936699999994</v>
      </c>
      <c r="AT16" s="29">
        <f t="shared" si="4"/>
        <v>0.63</v>
      </c>
      <c r="AU16" s="29">
        <f t="shared" si="4"/>
        <v>0</v>
      </c>
      <c r="AV16" s="29">
        <f t="shared" si="4"/>
        <v>0.37490000000000001</v>
      </c>
      <c r="AW16" s="29">
        <f t="shared" si="4"/>
        <v>0</v>
      </c>
      <c r="AX16" s="29">
        <f t="shared" si="4"/>
        <v>0.36</v>
      </c>
      <c r="AY16" s="29">
        <f t="shared" si="4"/>
        <v>1.17</v>
      </c>
      <c r="AZ16" s="29">
        <f t="shared" si="4"/>
        <v>58</v>
      </c>
      <c r="BA16" s="29">
        <f t="shared" si="4"/>
        <v>0</v>
      </c>
      <c r="BB16" s="29">
        <f t="shared" si="4"/>
        <v>0</v>
      </c>
    </row>
    <row r="17" spans="1:55" x14ac:dyDescent="0.25">
      <c r="A17" s="26" t="s">
        <v>120</v>
      </c>
      <c r="B17" s="27" t="s">
        <v>119</v>
      </c>
      <c r="C17" s="28" t="s">
        <v>8</v>
      </c>
      <c r="D17" s="29">
        <f>SUM(D43)</f>
        <v>0</v>
      </c>
      <c r="E17" s="29">
        <f t="shared" si="2"/>
        <v>3.8529843099999996</v>
      </c>
      <c r="F17" s="29">
        <f t="shared" si="2"/>
        <v>0.4</v>
      </c>
      <c r="G17" s="29">
        <f t="shared" si="2"/>
        <v>0</v>
      </c>
      <c r="H17" s="29">
        <f t="shared" si="2"/>
        <v>0.495</v>
      </c>
      <c r="I17" s="29">
        <f t="shared" si="2"/>
        <v>0</v>
      </c>
      <c r="J17" s="29">
        <f t="shared" si="2"/>
        <v>0</v>
      </c>
      <c r="K17" s="29">
        <f t="shared" si="2"/>
        <v>0</v>
      </c>
      <c r="L17" s="29">
        <f t="shared" si="2"/>
        <v>84</v>
      </c>
      <c r="M17" s="29">
        <f t="shared" si="2"/>
        <v>0</v>
      </c>
      <c r="N17" s="29">
        <f t="shared" si="2"/>
        <v>3</v>
      </c>
      <c r="O17" s="29">
        <f t="shared" ref="O17:BB17" si="5">SUM(O43)</f>
        <v>0</v>
      </c>
      <c r="P17" s="29">
        <f t="shared" si="5"/>
        <v>0</v>
      </c>
      <c r="Q17" s="29">
        <f t="shared" si="5"/>
        <v>0</v>
      </c>
      <c r="R17" s="29">
        <f t="shared" si="5"/>
        <v>0</v>
      </c>
      <c r="S17" s="29">
        <f t="shared" si="5"/>
        <v>0</v>
      </c>
      <c r="T17" s="29">
        <f t="shared" si="5"/>
        <v>0</v>
      </c>
      <c r="U17" s="29">
        <f t="shared" si="5"/>
        <v>0</v>
      </c>
      <c r="V17" s="29">
        <f t="shared" si="5"/>
        <v>0</v>
      </c>
      <c r="W17" s="29">
        <f t="shared" si="5"/>
        <v>0</v>
      </c>
      <c r="X17" s="29">
        <f t="shared" si="5"/>
        <v>0</v>
      </c>
      <c r="Y17" s="29">
        <f t="shared" si="5"/>
        <v>0.61371153999999994</v>
      </c>
      <c r="Z17" s="29">
        <f t="shared" si="5"/>
        <v>0.4</v>
      </c>
      <c r="AA17" s="29">
        <f t="shared" si="5"/>
        <v>0</v>
      </c>
      <c r="AB17" s="29">
        <f t="shared" si="5"/>
        <v>0</v>
      </c>
      <c r="AC17" s="29">
        <f t="shared" si="5"/>
        <v>0</v>
      </c>
      <c r="AD17" s="29">
        <f t="shared" si="5"/>
        <v>0</v>
      </c>
      <c r="AE17" s="29">
        <f t="shared" si="5"/>
        <v>0</v>
      </c>
      <c r="AF17" s="29">
        <f t="shared" si="5"/>
        <v>17</v>
      </c>
      <c r="AG17" s="29">
        <f t="shared" si="5"/>
        <v>0</v>
      </c>
      <c r="AH17" s="29">
        <f t="shared" si="5"/>
        <v>0</v>
      </c>
      <c r="AI17" s="29">
        <f t="shared" si="5"/>
        <v>0.66412537000000005</v>
      </c>
      <c r="AJ17" s="29">
        <f t="shared" si="5"/>
        <v>0</v>
      </c>
      <c r="AK17" s="29">
        <f t="shared" si="5"/>
        <v>0</v>
      </c>
      <c r="AL17" s="29">
        <f t="shared" si="5"/>
        <v>0</v>
      </c>
      <c r="AM17" s="29">
        <f t="shared" si="5"/>
        <v>0</v>
      </c>
      <c r="AN17" s="29">
        <f t="shared" si="5"/>
        <v>0</v>
      </c>
      <c r="AO17" s="29">
        <f t="shared" si="5"/>
        <v>0</v>
      </c>
      <c r="AP17" s="29">
        <f t="shared" si="5"/>
        <v>37</v>
      </c>
      <c r="AQ17" s="29">
        <f t="shared" si="5"/>
        <v>0</v>
      </c>
      <c r="AR17" s="29">
        <f t="shared" si="5"/>
        <v>0</v>
      </c>
      <c r="AS17" s="29">
        <f t="shared" si="5"/>
        <v>2.5751473999999996</v>
      </c>
      <c r="AT17" s="29">
        <f t="shared" si="5"/>
        <v>0</v>
      </c>
      <c r="AU17" s="29">
        <f t="shared" si="5"/>
        <v>0</v>
      </c>
      <c r="AV17" s="29">
        <f t="shared" si="5"/>
        <v>0.495</v>
      </c>
      <c r="AW17" s="29">
        <f t="shared" si="5"/>
        <v>0</v>
      </c>
      <c r="AX17" s="29">
        <f t="shared" si="5"/>
        <v>0</v>
      </c>
      <c r="AY17" s="29">
        <f t="shared" si="5"/>
        <v>0</v>
      </c>
      <c r="AZ17" s="29">
        <f t="shared" si="5"/>
        <v>30</v>
      </c>
      <c r="BA17" s="29">
        <f t="shared" si="5"/>
        <v>0</v>
      </c>
      <c r="BB17" s="29">
        <f t="shared" si="5"/>
        <v>3</v>
      </c>
    </row>
    <row r="18" spans="1:55" ht="31.5" hidden="1" x14ac:dyDescent="0.25">
      <c r="A18" s="26" t="s">
        <v>118</v>
      </c>
      <c r="B18" s="27" t="s">
        <v>117</v>
      </c>
      <c r="C18" s="28" t="s">
        <v>8</v>
      </c>
      <c r="D18" s="29">
        <f>SUM(D69)</f>
        <v>0</v>
      </c>
      <c r="E18" s="29">
        <f t="shared" si="2"/>
        <v>0</v>
      </c>
      <c r="F18" s="29">
        <f t="shared" si="2"/>
        <v>0</v>
      </c>
      <c r="G18" s="29">
        <f t="shared" si="2"/>
        <v>0</v>
      </c>
      <c r="H18" s="29">
        <f t="shared" si="2"/>
        <v>0</v>
      </c>
      <c r="I18" s="29">
        <f t="shared" si="2"/>
        <v>0</v>
      </c>
      <c r="J18" s="29">
        <f t="shared" si="2"/>
        <v>0</v>
      </c>
      <c r="K18" s="29">
        <f t="shared" si="2"/>
        <v>0</v>
      </c>
      <c r="L18" s="29">
        <f t="shared" si="2"/>
        <v>0</v>
      </c>
      <c r="M18" s="29">
        <f t="shared" si="2"/>
        <v>0</v>
      </c>
      <c r="N18" s="29">
        <f t="shared" si="2"/>
        <v>0</v>
      </c>
      <c r="O18" s="29">
        <f t="shared" ref="O18:BB18" si="6">SUM(O69)</f>
        <v>0</v>
      </c>
      <c r="P18" s="29">
        <f t="shared" si="6"/>
        <v>0</v>
      </c>
      <c r="Q18" s="29">
        <f t="shared" si="6"/>
        <v>0</v>
      </c>
      <c r="R18" s="29">
        <f t="shared" si="6"/>
        <v>0</v>
      </c>
      <c r="S18" s="29">
        <f t="shared" si="6"/>
        <v>0</v>
      </c>
      <c r="T18" s="29">
        <f t="shared" si="6"/>
        <v>0</v>
      </c>
      <c r="U18" s="29">
        <f t="shared" si="6"/>
        <v>0</v>
      </c>
      <c r="V18" s="29">
        <f t="shared" si="6"/>
        <v>0</v>
      </c>
      <c r="W18" s="29">
        <f t="shared" si="6"/>
        <v>0</v>
      </c>
      <c r="X18" s="29">
        <f t="shared" si="6"/>
        <v>0</v>
      </c>
      <c r="Y18" s="29">
        <f t="shared" si="6"/>
        <v>0</v>
      </c>
      <c r="Z18" s="29">
        <f t="shared" si="6"/>
        <v>0</v>
      </c>
      <c r="AA18" s="29">
        <f t="shared" si="6"/>
        <v>0</v>
      </c>
      <c r="AB18" s="29">
        <f t="shared" si="6"/>
        <v>0</v>
      </c>
      <c r="AC18" s="29">
        <f t="shared" si="6"/>
        <v>0</v>
      </c>
      <c r="AD18" s="29">
        <f t="shared" si="6"/>
        <v>0</v>
      </c>
      <c r="AE18" s="29">
        <f t="shared" si="6"/>
        <v>0</v>
      </c>
      <c r="AF18" s="29">
        <f t="shared" si="6"/>
        <v>0</v>
      </c>
      <c r="AG18" s="29">
        <f t="shared" si="6"/>
        <v>0</v>
      </c>
      <c r="AH18" s="29">
        <f t="shared" si="6"/>
        <v>0</v>
      </c>
      <c r="AI18" s="29">
        <f t="shared" si="6"/>
        <v>0</v>
      </c>
      <c r="AJ18" s="29">
        <f t="shared" si="6"/>
        <v>0</v>
      </c>
      <c r="AK18" s="29">
        <f t="shared" si="6"/>
        <v>0</v>
      </c>
      <c r="AL18" s="29">
        <f t="shared" si="6"/>
        <v>0</v>
      </c>
      <c r="AM18" s="29">
        <f t="shared" si="6"/>
        <v>0</v>
      </c>
      <c r="AN18" s="29">
        <f t="shared" si="6"/>
        <v>0</v>
      </c>
      <c r="AO18" s="29">
        <f t="shared" si="6"/>
        <v>0</v>
      </c>
      <c r="AP18" s="29">
        <f t="shared" si="6"/>
        <v>0</v>
      </c>
      <c r="AQ18" s="29">
        <f t="shared" si="6"/>
        <v>0</v>
      </c>
      <c r="AR18" s="29">
        <f t="shared" si="6"/>
        <v>0</v>
      </c>
      <c r="AS18" s="29">
        <f t="shared" si="6"/>
        <v>0</v>
      </c>
      <c r="AT18" s="29">
        <f t="shared" si="6"/>
        <v>0</v>
      </c>
      <c r="AU18" s="29">
        <f t="shared" si="6"/>
        <v>0</v>
      </c>
      <c r="AV18" s="29">
        <f t="shared" si="6"/>
        <v>0</v>
      </c>
      <c r="AW18" s="29">
        <f t="shared" si="6"/>
        <v>0</v>
      </c>
      <c r="AX18" s="29">
        <f t="shared" si="6"/>
        <v>0</v>
      </c>
      <c r="AY18" s="29">
        <f t="shared" si="6"/>
        <v>0</v>
      </c>
      <c r="AZ18" s="29">
        <f t="shared" si="6"/>
        <v>0</v>
      </c>
      <c r="BA18" s="29">
        <f t="shared" si="6"/>
        <v>0</v>
      </c>
      <c r="BB18" s="29">
        <f t="shared" si="6"/>
        <v>0</v>
      </c>
    </row>
    <row r="19" spans="1:55" hidden="1" x14ac:dyDescent="0.25">
      <c r="A19" s="26" t="s">
        <v>116</v>
      </c>
      <c r="B19" s="27" t="s">
        <v>115</v>
      </c>
      <c r="C19" s="28" t="s">
        <v>8</v>
      </c>
      <c r="D19" s="29">
        <f>SUM(D72)</f>
        <v>0</v>
      </c>
      <c r="E19" s="29">
        <f t="shared" si="2"/>
        <v>0</v>
      </c>
      <c r="F19" s="29">
        <f t="shared" si="2"/>
        <v>0</v>
      </c>
      <c r="G19" s="29">
        <f t="shared" si="2"/>
        <v>0</v>
      </c>
      <c r="H19" s="29">
        <f t="shared" si="2"/>
        <v>0</v>
      </c>
      <c r="I19" s="29">
        <f t="shared" si="2"/>
        <v>0</v>
      </c>
      <c r="J19" s="29">
        <f t="shared" si="2"/>
        <v>0</v>
      </c>
      <c r="K19" s="29">
        <f t="shared" si="2"/>
        <v>0</v>
      </c>
      <c r="L19" s="29">
        <f t="shared" si="2"/>
        <v>0</v>
      </c>
      <c r="M19" s="29">
        <f t="shared" si="2"/>
        <v>0</v>
      </c>
      <c r="N19" s="29">
        <f t="shared" si="2"/>
        <v>0</v>
      </c>
      <c r="O19" s="29">
        <f t="shared" ref="O19:BB19" si="7">SUM(O72)</f>
        <v>0</v>
      </c>
      <c r="P19" s="29">
        <f t="shared" si="7"/>
        <v>0</v>
      </c>
      <c r="Q19" s="29">
        <f t="shared" si="7"/>
        <v>0</v>
      </c>
      <c r="R19" s="29">
        <f t="shared" si="7"/>
        <v>0</v>
      </c>
      <c r="S19" s="29">
        <f t="shared" si="7"/>
        <v>0</v>
      </c>
      <c r="T19" s="29">
        <f t="shared" si="7"/>
        <v>0</v>
      </c>
      <c r="U19" s="29">
        <f t="shared" si="7"/>
        <v>0</v>
      </c>
      <c r="V19" s="29">
        <f t="shared" si="7"/>
        <v>0</v>
      </c>
      <c r="W19" s="29">
        <f t="shared" si="7"/>
        <v>0</v>
      </c>
      <c r="X19" s="29">
        <f t="shared" si="7"/>
        <v>0</v>
      </c>
      <c r="Y19" s="29">
        <f t="shared" si="7"/>
        <v>0</v>
      </c>
      <c r="Z19" s="29">
        <f t="shared" si="7"/>
        <v>0</v>
      </c>
      <c r="AA19" s="29">
        <f t="shared" si="7"/>
        <v>0</v>
      </c>
      <c r="AB19" s="29">
        <f t="shared" si="7"/>
        <v>0</v>
      </c>
      <c r="AC19" s="29">
        <f t="shared" si="7"/>
        <v>0</v>
      </c>
      <c r="AD19" s="29">
        <f t="shared" si="7"/>
        <v>0</v>
      </c>
      <c r="AE19" s="29">
        <f t="shared" si="7"/>
        <v>0</v>
      </c>
      <c r="AF19" s="29">
        <f t="shared" si="7"/>
        <v>0</v>
      </c>
      <c r="AG19" s="29">
        <f t="shared" si="7"/>
        <v>0</v>
      </c>
      <c r="AH19" s="29">
        <f t="shared" si="7"/>
        <v>0</v>
      </c>
      <c r="AI19" s="29">
        <f t="shared" si="7"/>
        <v>0</v>
      </c>
      <c r="AJ19" s="29">
        <f t="shared" si="7"/>
        <v>0</v>
      </c>
      <c r="AK19" s="29">
        <f t="shared" si="7"/>
        <v>0</v>
      </c>
      <c r="AL19" s="29">
        <f t="shared" si="7"/>
        <v>0</v>
      </c>
      <c r="AM19" s="29">
        <f t="shared" si="7"/>
        <v>0</v>
      </c>
      <c r="AN19" s="29">
        <f t="shared" si="7"/>
        <v>0</v>
      </c>
      <c r="AO19" s="29">
        <f t="shared" si="7"/>
        <v>0</v>
      </c>
      <c r="AP19" s="29">
        <f t="shared" si="7"/>
        <v>0</v>
      </c>
      <c r="AQ19" s="29">
        <f t="shared" si="7"/>
        <v>0</v>
      </c>
      <c r="AR19" s="29">
        <f t="shared" si="7"/>
        <v>0</v>
      </c>
      <c r="AS19" s="29">
        <f t="shared" si="7"/>
        <v>0</v>
      </c>
      <c r="AT19" s="29">
        <f t="shared" si="7"/>
        <v>0</v>
      </c>
      <c r="AU19" s="29">
        <f t="shared" si="7"/>
        <v>0</v>
      </c>
      <c r="AV19" s="29">
        <f t="shared" si="7"/>
        <v>0</v>
      </c>
      <c r="AW19" s="29">
        <f t="shared" si="7"/>
        <v>0</v>
      </c>
      <c r="AX19" s="29">
        <f t="shared" si="7"/>
        <v>0</v>
      </c>
      <c r="AY19" s="29">
        <f t="shared" si="7"/>
        <v>0</v>
      </c>
      <c r="AZ19" s="29">
        <f t="shared" si="7"/>
        <v>0</v>
      </c>
      <c r="BA19" s="29">
        <f t="shared" si="7"/>
        <v>0</v>
      </c>
      <c r="BB19" s="29">
        <f t="shared" si="7"/>
        <v>0</v>
      </c>
    </row>
    <row r="20" spans="1:55" hidden="1" x14ac:dyDescent="0.25">
      <c r="A20" s="26" t="s">
        <v>114</v>
      </c>
      <c r="B20" s="27" t="s">
        <v>113</v>
      </c>
      <c r="C20" s="28" t="s">
        <v>8</v>
      </c>
      <c r="D20" s="29">
        <f>SUM(D73)</f>
        <v>0</v>
      </c>
      <c r="E20" s="29">
        <f t="shared" si="2"/>
        <v>0</v>
      </c>
      <c r="F20" s="29">
        <f t="shared" si="2"/>
        <v>0</v>
      </c>
      <c r="G20" s="29">
        <f t="shared" si="2"/>
        <v>0</v>
      </c>
      <c r="H20" s="29">
        <f t="shared" si="2"/>
        <v>0</v>
      </c>
      <c r="I20" s="29">
        <f t="shared" si="2"/>
        <v>0</v>
      </c>
      <c r="J20" s="29">
        <f t="shared" si="2"/>
        <v>0</v>
      </c>
      <c r="K20" s="29">
        <f t="shared" si="2"/>
        <v>0</v>
      </c>
      <c r="L20" s="29">
        <f t="shared" si="2"/>
        <v>0</v>
      </c>
      <c r="M20" s="29">
        <f t="shared" si="2"/>
        <v>0</v>
      </c>
      <c r="N20" s="29">
        <f t="shared" si="2"/>
        <v>0</v>
      </c>
      <c r="O20" s="29">
        <f t="shared" ref="O20:BB20" si="8">SUM(O73)</f>
        <v>0</v>
      </c>
      <c r="P20" s="29">
        <f t="shared" si="8"/>
        <v>0</v>
      </c>
      <c r="Q20" s="29">
        <f t="shared" si="8"/>
        <v>0</v>
      </c>
      <c r="R20" s="29">
        <f t="shared" si="8"/>
        <v>0</v>
      </c>
      <c r="S20" s="29">
        <f t="shared" si="8"/>
        <v>0</v>
      </c>
      <c r="T20" s="29">
        <f t="shared" si="8"/>
        <v>0</v>
      </c>
      <c r="U20" s="29">
        <f t="shared" si="8"/>
        <v>0</v>
      </c>
      <c r="V20" s="29">
        <f t="shared" si="8"/>
        <v>0</v>
      </c>
      <c r="W20" s="29">
        <f t="shared" si="8"/>
        <v>0</v>
      </c>
      <c r="X20" s="29">
        <f t="shared" si="8"/>
        <v>0</v>
      </c>
      <c r="Y20" s="29">
        <f t="shared" si="8"/>
        <v>0</v>
      </c>
      <c r="Z20" s="29">
        <f t="shared" si="8"/>
        <v>0</v>
      </c>
      <c r="AA20" s="29">
        <f t="shared" si="8"/>
        <v>0</v>
      </c>
      <c r="AB20" s="29">
        <f t="shared" si="8"/>
        <v>0</v>
      </c>
      <c r="AC20" s="29">
        <f t="shared" si="8"/>
        <v>0</v>
      </c>
      <c r="AD20" s="29">
        <f t="shared" si="8"/>
        <v>0</v>
      </c>
      <c r="AE20" s="29">
        <f t="shared" si="8"/>
        <v>0</v>
      </c>
      <c r="AF20" s="29">
        <f t="shared" si="8"/>
        <v>0</v>
      </c>
      <c r="AG20" s="29">
        <f t="shared" si="8"/>
        <v>0</v>
      </c>
      <c r="AH20" s="29">
        <f t="shared" si="8"/>
        <v>0</v>
      </c>
      <c r="AI20" s="29">
        <f t="shared" si="8"/>
        <v>0</v>
      </c>
      <c r="AJ20" s="29">
        <f t="shared" si="8"/>
        <v>0</v>
      </c>
      <c r="AK20" s="29">
        <f t="shared" si="8"/>
        <v>0</v>
      </c>
      <c r="AL20" s="29">
        <f t="shared" si="8"/>
        <v>0</v>
      </c>
      <c r="AM20" s="29">
        <f t="shared" si="8"/>
        <v>0</v>
      </c>
      <c r="AN20" s="29">
        <f t="shared" si="8"/>
        <v>0</v>
      </c>
      <c r="AO20" s="29">
        <f t="shared" si="8"/>
        <v>0</v>
      </c>
      <c r="AP20" s="29">
        <f t="shared" si="8"/>
        <v>0</v>
      </c>
      <c r="AQ20" s="29">
        <f t="shared" si="8"/>
        <v>0</v>
      </c>
      <c r="AR20" s="29">
        <f t="shared" si="8"/>
        <v>0</v>
      </c>
      <c r="AS20" s="29">
        <f t="shared" si="8"/>
        <v>0</v>
      </c>
      <c r="AT20" s="29">
        <f t="shared" si="8"/>
        <v>0</v>
      </c>
      <c r="AU20" s="29">
        <f t="shared" si="8"/>
        <v>0</v>
      </c>
      <c r="AV20" s="29">
        <f t="shared" si="8"/>
        <v>0</v>
      </c>
      <c r="AW20" s="29">
        <f t="shared" si="8"/>
        <v>0</v>
      </c>
      <c r="AX20" s="29">
        <f t="shared" si="8"/>
        <v>0</v>
      </c>
      <c r="AY20" s="29">
        <f t="shared" si="8"/>
        <v>0</v>
      </c>
      <c r="AZ20" s="29">
        <f t="shared" si="8"/>
        <v>0</v>
      </c>
      <c r="BA20" s="29">
        <f t="shared" si="8"/>
        <v>0</v>
      </c>
      <c r="BB20" s="29">
        <f t="shared" si="8"/>
        <v>0</v>
      </c>
    </row>
    <row r="21" spans="1:55" x14ac:dyDescent="0.25">
      <c r="A21" s="26" t="s">
        <v>112</v>
      </c>
      <c r="B21" s="27" t="s">
        <v>111</v>
      </c>
      <c r="C21" s="28" t="s">
        <v>8</v>
      </c>
      <c r="D21" s="29">
        <f>SUM(D74)</f>
        <v>0</v>
      </c>
      <c r="E21" s="29">
        <f t="shared" si="2"/>
        <v>0.67359833000000002</v>
      </c>
      <c r="F21" s="29">
        <f t="shared" si="2"/>
        <v>0</v>
      </c>
      <c r="G21" s="29">
        <f t="shared" si="2"/>
        <v>0</v>
      </c>
      <c r="H21" s="29">
        <f t="shared" si="2"/>
        <v>0</v>
      </c>
      <c r="I21" s="29">
        <f t="shared" si="2"/>
        <v>0</v>
      </c>
      <c r="J21" s="29">
        <f t="shared" si="2"/>
        <v>0</v>
      </c>
      <c r="K21" s="29">
        <f t="shared" si="2"/>
        <v>0</v>
      </c>
      <c r="L21" s="29">
        <f t="shared" si="2"/>
        <v>0</v>
      </c>
      <c r="M21" s="29">
        <f t="shared" si="2"/>
        <v>0</v>
      </c>
      <c r="N21" s="29">
        <f t="shared" si="2"/>
        <v>3</v>
      </c>
      <c r="O21" s="29">
        <f t="shared" ref="O21:BB21" si="9">SUM(O74)</f>
        <v>4.0390000000000002E-2</v>
      </c>
      <c r="P21" s="29">
        <f t="shared" si="9"/>
        <v>0</v>
      </c>
      <c r="Q21" s="29">
        <f t="shared" si="9"/>
        <v>0</v>
      </c>
      <c r="R21" s="29">
        <f t="shared" si="9"/>
        <v>0</v>
      </c>
      <c r="S21" s="29">
        <f t="shared" si="9"/>
        <v>0</v>
      </c>
      <c r="T21" s="29">
        <f t="shared" si="9"/>
        <v>0</v>
      </c>
      <c r="U21" s="29">
        <f t="shared" si="9"/>
        <v>0</v>
      </c>
      <c r="V21" s="29">
        <f t="shared" si="9"/>
        <v>0</v>
      </c>
      <c r="W21" s="29">
        <f t="shared" si="9"/>
        <v>0</v>
      </c>
      <c r="X21" s="29">
        <f t="shared" si="9"/>
        <v>1</v>
      </c>
      <c r="Y21" s="29">
        <f t="shared" si="9"/>
        <v>0</v>
      </c>
      <c r="Z21" s="29">
        <f t="shared" si="9"/>
        <v>0</v>
      </c>
      <c r="AA21" s="29">
        <f t="shared" si="9"/>
        <v>0</v>
      </c>
      <c r="AB21" s="29">
        <f t="shared" si="9"/>
        <v>0</v>
      </c>
      <c r="AC21" s="29">
        <f t="shared" si="9"/>
        <v>0</v>
      </c>
      <c r="AD21" s="29">
        <f t="shared" si="9"/>
        <v>0</v>
      </c>
      <c r="AE21" s="29">
        <f t="shared" si="9"/>
        <v>0</v>
      </c>
      <c r="AF21" s="29">
        <f t="shared" si="9"/>
        <v>0</v>
      </c>
      <c r="AG21" s="29">
        <f t="shared" si="9"/>
        <v>0</v>
      </c>
      <c r="AH21" s="29">
        <f t="shared" si="9"/>
        <v>0</v>
      </c>
      <c r="AI21" s="29">
        <f t="shared" si="9"/>
        <v>0.26700000000000002</v>
      </c>
      <c r="AJ21" s="29">
        <f t="shared" si="9"/>
        <v>0</v>
      </c>
      <c r="AK21" s="29">
        <f t="shared" si="9"/>
        <v>0</v>
      </c>
      <c r="AL21" s="29">
        <f t="shared" si="9"/>
        <v>0</v>
      </c>
      <c r="AM21" s="29">
        <f t="shared" si="9"/>
        <v>0</v>
      </c>
      <c r="AN21" s="29">
        <f t="shared" si="9"/>
        <v>0</v>
      </c>
      <c r="AO21" s="29">
        <f t="shared" si="9"/>
        <v>0</v>
      </c>
      <c r="AP21" s="29">
        <f t="shared" si="9"/>
        <v>0</v>
      </c>
      <c r="AQ21" s="29">
        <f t="shared" si="9"/>
        <v>0</v>
      </c>
      <c r="AR21" s="29">
        <f t="shared" si="9"/>
        <v>1</v>
      </c>
      <c r="AS21" s="29">
        <f t="shared" si="9"/>
        <v>0.36620833000000003</v>
      </c>
      <c r="AT21" s="29">
        <f t="shared" si="9"/>
        <v>0</v>
      </c>
      <c r="AU21" s="29">
        <f t="shared" si="9"/>
        <v>0</v>
      </c>
      <c r="AV21" s="29">
        <f t="shared" si="9"/>
        <v>0</v>
      </c>
      <c r="AW21" s="29">
        <f t="shared" si="9"/>
        <v>0</v>
      </c>
      <c r="AX21" s="29">
        <f t="shared" si="9"/>
        <v>0</v>
      </c>
      <c r="AY21" s="29">
        <f t="shared" si="9"/>
        <v>0</v>
      </c>
      <c r="AZ21" s="29">
        <f t="shared" si="9"/>
        <v>0</v>
      </c>
      <c r="BA21" s="29">
        <f t="shared" si="9"/>
        <v>0</v>
      </c>
      <c r="BB21" s="29">
        <f t="shared" si="9"/>
        <v>1</v>
      </c>
    </row>
    <row r="22" spans="1:55" x14ac:dyDescent="0.25">
      <c r="A22" s="26" t="s">
        <v>110</v>
      </c>
      <c r="B22" s="27" t="s">
        <v>109</v>
      </c>
      <c r="C22" s="28" t="s">
        <v>8</v>
      </c>
      <c r="D22" s="2">
        <f t="shared" ref="D22:AI22" si="10">SUM(D23,D43,D69,D72,D73,D74)</f>
        <v>0</v>
      </c>
      <c r="E22" s="29">
        <f t="shared" si="10"/>
        <v>27.947772439999998</v>
      </c>
      <c r="F22" s="2">
        <f t="shared" si="10"/>
        <v>2.08</v>
      </c>
      <c r="G22" s="2">
        <f t="shared" si="10"/>
        <v>0</v>
      </c>
      <c r="H22" s="2">
        <f t="shared" si="10"/>
        <v>1.5169000000000001</v>
      </c>
      <c r="I22" s="2">
        <f t="shared" si="10"/>
        <v>0</v>
      </c>
      <c r="J22" s="2">
        <f t="shared" si="10"/>
        <v>2.3690000000000002</v>
      </c>
      <c r="K22" s="2">
        <f t="shared" si="10"/>
        <v>2.137</v>
      </c>
      <c r="L22" s="2">
        <f t="shared" si="10"/>
        <v>252</v>
      </c>
      <c r="M22" s="2">
        <f t="shared" si="10"/>
        <v>0</v>
      </c>
      <c r="N22" s="2">
        <f t="shared" si="10"/>
        <v>7</v>
      </c>
      <c r="O22" s="2">
        <f t="shared" si="10"/>
        <v>0.62716636000000003</v>
      </c>
      <c r="P22" s="2">
        <f t="shared" si="10"/>
        <v>0</v>
      </c>
      <c r="Q22" s="2">
        <f t="shared" si="10"/>
        <v>0</v>
      </c>
      <c r="R22" s="2">
        <f t="shared" si="10"/>
        <v>0</v>
      </c>
      <c r="S22" s="2">
        <f t="shared" si="10"/>
        <v>0</v>
      </c>
      <c r="T22" s="2">
        <f t="shared" si="10"/>
        <v>0</v>
      </c>
      <c r="U22" s="2">
        <f t="shared" si="10"/>
        <v>0</v>
      </c>
      <c r="V22" s="2">
        <f t="shared" si="10"/>
        <v>22</v>
      </c>
      <c r="W22" s="2">
        <f t="shared" si="10"/>
        <v>0</v>
      </c>
      <c r="X22" s="2">
        <f t="shared" si="10"/>
        <v>1</v>
      </c>
      <c r="Y22" s="2">
        <f t="shared" si="10"/>
        <v>9.7376345100000012</v>
      </c>
      <c r="Z22" s="2">
        <f t="shared" si="10"/>
        <v>1.2000000000000002</v>
      </c>
      <c r="AA22" s="2">
        <f t="shared" si="10"/>
        <v>0</v>
      </c>
      <c r="AB22" s="2">
        <f t="shared" si="10"/>
        <v>0</v>
      </c>
      <c r="AC22" s="2">
        <f t="shared" si="10"/>
        <v>0</v>
      </c>
      <c r="AD22" s="2">
        <f t="shared" si="10"/>
        <v>1.7800000000000002</v>
      </c>
      <c r="AE22" s="2">
        <f t="shared" si="10"/>
        <v>0</v>
      </c>
      <c r="AF22" s="2">
        <f t="shared" si="10"/>
        <v>50</v>
      </c>
      <c r="AG22" s="2">
        <f t="shared" si="10"/>
        <v>0</v>
      </c>
      <c r="AH22" s="2">
        <f t="shared" si="10"/>
        <v>0</v>
      </c>
      <c r="AI22" s="2">
        <f t="shared" si="10"/>
        <v>8.9644221699999989</v>
      </c>
      <c r="AJ22" s="2">
        <f t="shared" ref="AJ22:BB22" si="11">SUM(AJ23,AJ43,AJ69,AJ72,AJ73,AJ74)</f>
        <v>0.25</v>
      </c>
      <c r="AK22" s="2">
        <f t="shared" si="11"/>
        <v>0</v>
      </c>
      <c r="AL22" s="2">
        <f t="shared" si="11"/>
        <v>0.64700000000000002</v>
      </c>
      <c r="AM22" s="2">
        <f t="shared" si="11"/>
        <v>0</v>
      </c>
      <c r="AN22" s="2">
        <f t="shared" si="11"/>
        <v>0.22900000000000001</v>
      </c>
      <c r="AO22" s="2">
        <f t="shared" si="11"/>
        <v>0.96700000000000008</v>
      </c>
      <c r="AP22" s="2">
        <f t="shared" si="11"/>
        <v>92</v>
      </c>
      <c r="AQ22" s="2">
        <f t="shared" si="11"/>
        <v>0</v>
      </c>
      <c r="AR22" s="2">
        <f t="shared" si="11"/>
        <v>2</v>
      </c>
      <c r="AS22" s="2">
        <f t="shared" si="11"/>
        <v>8.6185493999999991</v>
      </c>
      <c r="AT22" s="2">
        <f t="shared" si="11"/>
        <v>0.63</v>
      </c>
      <c r="AU22" s="2">
        <f t="shared" si="11"/>
        <v>0</v>
      </c>
      <c r="AV22" s="2">
        <f t="shared" si="11"/>
        <v>0.86990000000000001</v>
      </c>
      <c r="AW22" s="2">
        <f t="shared" si="11"/>
        <v>0</v>
      </c>
      <c r="AX22" s="2">
        <f t="shared" si="11"/>
        <v>0.36</v>
      </c>
      <c r="AY22" s="2">
        <f t="shared" si="11"/>
        <v>1.17</v>
      </c>
      <c r="AZ22" s="2">
        <f t="shared" si="11"/>
        <v>88</v>
      </c>
      <c r="BA22" s="2">
        <f t="shared" si="11"/>
        <v>0</v>
      </c>
      <c r="BB22" s="2">
        <f t="shared" si="11"/>
        <v>4</v>
      </c>
    </row>
    <row r="23" spans="1:55" x14ac:dyDescent="0.25">
      <c r="A23" s="26" t="s">
        <v>108</v>
      </c>
      <c r="B23" s="27" t="s">
        <v>107</v>
      </c>
      <c r="C23" s="28" t="s">
        <v>8</v>
      </c>
      <c r="D23" s="2">
        <f t="shared" ref="D23:AI23" si="12">SUM(D24,D31,D34,D39)</f>
        <v>0</v>
      </c>
      <c r="E23" s="29">
        <f t="shared" si="12"/>
        <v>23.421189799999997</v>
      </c>
      <c r="F23" s="2">
        <f t="shared" si="12"/>
        <v>1.6800000000000002</v>
      </c>
      <c r="G23" s="2">
        <f t="shared" si="12"/>
        <v>0</v>
      </c>
      <c r="H23" s="2">
        <f t="shared" si="12"/>
        <v>1.0219</v>
      </c>
      <c r="I23" s="2">
        <f t="shared" si="12"/>
        <v>0</v>
      </c>
      <c r="J23" s="2">
        <f t="shared" si="12"/>
        <v>2.3690000000000002</v>
      </c>
      <c r="K23" s="2">
        <f t="shared" si="12"/>
        <v>2.137</v>
      </c>
      <c r="L23" s="2">
        <f t="shared" si="12"/>
        <v>168</v>
      </c>
      <c r="M23" s="2">
        <f t="shared" si="12"/>
        <v>0</v>
      </c>
      <c r="N23" s="2">
        <f t="shared" si="12"/>
        <v>1</v>
      </c>
      <c r="O23" s="2">
        <f t="shared" si="12"/>
        <v>0.58677636</v>
      </c>
      <c r="P23" s="2">
        <f t="shared" si="12"/>
        <v>0</v>
      </c>
      <c r="Q23" s="2">
        <f t="shared" si="12"/>
        <v>0</v>
      </c>
      <c r="R23" s="2">
        <f t="shared" si="12"/>
        <v>0</v>
      </c>
      <c r="S23" s="2">
        <f t="shared" si="12"/>
        <v>0</v>
      </c>
      <c r="T23" s="2">
        <f t="shared" si="12"/>
        <v>0</v>
      </c>
      <c r="U23" s="2">
        <f t="shared" si="12"/>
        <v>0</v>
      </c>
      <c r="V23" s="2">
        <f t="shared" si="12"/>
        <v>22</v>
      </c>
      <c r="W23" s="2">
        <f t="shared" si="12"/>
        <v>0</v>
      </c>
      <c r="X23" s="2">
        <f t="shared" si="12"/>
        <v>0</v>
      </c>
      <c r="Y23" s="2">
        <f t="shared" si="12"/>
        <v>9.1239229700000006</v>
      </c>
      <c r="Z23" s="2">
        <f t="shared" si="12"/>
        <v>0.8</v>
      </c>
      <c r="AA23" s="2">
        <f t="shared" si="12"/>
        <v>0</v>
      </c>
      <c r="AB23" s="2">
        <f t="shared" si="12"/>
        <v>0</v>
      </c>
      <c r="AC23" s="2">
        <f t="shared" si="12"/>
        <v>0</v>
      </c>
      <c r="AD23" s="2">
        <f t="shared" si="12"/>
        <v>1.7800000000000002</v>
      </c>
      <c r="AE23" s="2">
        <f t="shared" si="12"/>
        <v>0</v>
      </c>
      <c r="AF23" s="2">
        <f t="shared" si="12"/>
        <v>33</v>
      </c>
      <c r="AG23" s="2">
        <f t="shared" si="12"/>
        <v>0</v>
      </c>
      <c r="AH23" s="2">
        <f t="shared" si="12"/>
        <v>0</v>
      </c>
      <c r="AI23" s="2">
        <f t="shared" si="12"/>
        <v>8.0332967999999987</v>
      </c>
      <c r="AJ23" s="2">
        <f t="shared" ref="AJ23:BB23" si="13">SUM(AJ24,AJ31,AJ34,AJ39)</f>
        <v>0.25</v>
      </c>
      <c r="AK23" s="2">
        <f t="shared" si="13"/>
        <v>0</v>
      </c>
      <c r="AL23" s="2">
        <f t="shared" si="13"/>
        <v>0.64700000000000002</v>
      </c>
      <c r="AM23" s="2">
        <f t="shared" si="13"/>
        <v>0</v>
      </c>
      <c r="AN23" s="2">
        <f t="shared" si="13"/>
        <v>0.22900000000000001</v>
      </c>
      <c r="AO23" s="2">
        <f t="shared" si="13"/>
        <v>0.96700000000000008</v>
      </c>
      <c r="AP23" s="2">
        <f t="shared" si="13"/>
        <v>55</v>
      </c>
      <c r="AQ23" s="2">
        <f t="shared" si="13"/>
        <v>0</v>
      </c>
      <c r="AR23" s="2">
        <f t="shared" si="13"/>
        <v>1</v>
      </c>
      <c r="AS23" s="2">
        <f t="shared" si="13"/>
        <v>5.6771936699999994</v>
      </c>
      <c r="AT23" s="2">
        <f t="shared" si="13"/>
        <v>0.63</v>
      </c>
      <c r="AU23" s="2">
        <f t="shared" si="13"/>
        <v>0</v>
      </c>
      <c r="AV23" s="2">
        <f t="shared" si="13"/>
        <v>0.37490000000000001</v>
      </c>
      <c r="AW23" s="2">
        <f t="shared" si="13"/>
        <v>0</v>
      </c>
      <c r="AX23" s="2">
        <f t="shared" si="13"/>
        <v>0.36</v>
      </c>
      <c r="AY23" s="2">
        <f t="shared" si="13"/>
        <v>1.17</v>
      </c>
      <c r="AZ23" s="2">
        <f t="shared" si="13"/>
        <v>58</v>
      </c>
      <c r="BA23" s="2">
        <f t="shared" si="13"/>
        <v>0</v>
      </c>
      <c r="BB23" s="2">
        <f t="shared" si="13"/>
        <v>0</v>
      </c>
    </row>
    <row r="24" spans="1:55" ht="31.5" x14ac:dyDescent="0.25">
      <c r="A24" s="26" t="s">
        <v>106</v>
      </c>
      <c r="B24" s="27" t="s">
        <v>105</v>
      </c>
      <c r="C24" s="28" t="s">
        <v>8</v>
      </c>
      <c r="D24" s="2">
        <f>SUM(D25:D27)</f>
        <v>0</v>
      </c>
      <c r="E24" s="29">
        <f t="shared" ref="E24:AJ24" si="14">SUM(E25:E26)+E27</f>
        <v>23.376709079999998</v>
      </c>
      <c r="F24" s="2">
        <f t="shared" si="14"/>
        <v>1.6800000000000002</v>
      </c>
      <c r="G24" s="2">
        <f t="shared" si="14"/>
        <v>0</v>
      </c>
      <c r="H24" s="2">
        <f t="shared" si="14"/>
        <v>1.0219</v>
      </c>
      <c r="I24" s="2">
        <f t="shared" si="14"/>
        <v>0</v>
      </c>
      <c r="J24" s="2">
        <f t="shared" si="14"/>
        <v>2.3690000000000002</v>
      </c>
      <c r="K24" s="2">
        <f t="shared" si="14"/>
        <v>2.137</v>
      </c>
      <c r="L24" s="2">
        <f t="shared" si="14"/>
        <v>168</v>
      </c>
      <c r="M24" s="2">
        <f t="shared" si="14"/>
        <v>0</v>
      </c>
      <c r="N24" s="2">
        <f t="shared" si="14"/>
        <v>0</v>
      </c>
      <c r="O24" s="2">
        <f t="shared" si="14"/>
        <v>0.58677636</v>
      </c>
      <c r="P24" s="2">
        <f t="shared" si="14"/>
        <v>0</v>
      </c>
      <c r="Q24" s="2">
        <f t="shared" si="14"/>
        <v>0</v>
      </c>
      <c r="R24" s="2">
        <f t="shared" si="14"/>
        <v>0</v>
      </c>
      <c r="S24" s="2">
        <f t="shared" si="14"/>
        <v>0</v>
      </c>
      <c r="T24" s="2">
        <f t="shared" si="14"/>
        <v>0</v>
      </c>
      <c r="U24" s="2">
        <f t="shared" si="14"/>
        <v>0</v>
      </c>
      <c r="V24" s="2">
        <f t="shared" si="14"/>
        <v>22</v>
      </c>
      <c r="W24" s="2">
        <f t="shared" si="14"/>
        <v>0</v>
      </c>
      <c r="X24" s="2">
        <f t="shared" si="14"/>
        <v>0</v>
      </c>
      <c r="Y24" s="2">
        <f t="shared" si="14"/>
        <v>9.1239229700000006</v>
      </c>
      <c r="Z24" s="2">
        <f t="shared" si="14"/>
        <v>0.8</v>
      </c>
      <c r="AA24" s="2">
        <f t="shared" si="14"/>
        <v>0</v>
      </c>
      <c r="AB24" s="2">
        <f t="shared" si="14"/>
        <v>0</v>
      </c>
      <c r="AC24" s="2">
        <f t="shared" si="14"/>
        <v>0</v>
      </c>
      <c r="AD24" s="2">
        <f t="shared" si="14"/>
        <v>1.7800000000000002</v>
      </c>
      <c r="AE24" s="2">
        <f t="shared" si="14"/>
        <v>0</v>
      </c>
      <c r="AF24" s="2">
        <f t="shared" si="14"/>
        <v>33</v>
      </c>
      <c r="AG24" s="2">
        <f t="shared" si="14"/>
        <v>0</v>
      </c>
      <c r="AH24" s="2">
        <f t="shared" si="14"/>
        <v>0</v>
      </c>
      <c r="AI24" s="2">
        <f t="shared" si="14"/>
        <v>7.9888160799999994</v>
      </c>
      <c r="AJ24" s="2">
        <f t="shared" si="14"/>
        <v>0.25</v>
      </c>
      <c r="AK24" s="2">
        <f t="shared" ref="AK24:BB24" si="15">SUM(AK25:AK26)+AK27</f>
        <v>0</v>
      </c>
      <c r="AL24" s="2">
        <f t="shared" si="15"/>
        <v>0.64700000000000002</v>
      </c>
      <c r="AM24" s="2">
        <f t="shared" si="15"/>
        <v>0</v>
      </c>
      <c r="AN24" s="2">
        <f t="shared" si="15"/>
        <v>0.22900000000000001</v>
      </c>
      <c r="AO24" s="2">
        <f t="shared" si="15"/>
        <v>0.96700000000000008</v>
      </c>
      <c r="AP24" s="2">
        <f t="shared" si="15"/>
        <v>55</v>
      </c>
      <c r="AQ24" s="2">
        <f t="shared" si="15"/>
        <v>0</v>
      </c>
      <c r="AR24" s="2">
        <f t="shared" si="15"/>
        <v>0</v>
      </c>
      <c r="AS24" s="2">
        <f t="shared" si="15"/>
        <v>5.6771936699999994</v>
      </c>
      <c r="AT24" s="2">
        <f t="shared" si="15"/>
        <v>0.63</v>
      </c>
      <c r="AU24" s="2">
        <f t="shared" si="15"/>
        <v>0</v>
      </c>
      <c r="AV24" s="2">
        <f t="shared" si="15"/>
        <v>0.37490000000000001</v>
      </c>
      <c r="AW24" s="2">
        <f t="shared" si="15"/>
        <v>0</v>
      </c>
      <c r="AX24" s="2">
        <f t="shared" si="15"/>
        <v>0.36</v>
      </c>
      <c r="AY24" s="2">
        <f t="shared" si="15"/>
        <v>1.17</v>
      </c>
      <c r="AZ24" s="2">
        <f t="shared" si="15"/>
        <v>58</v>
      </c>
      <c r="BA24" s="2">
        <f t="shared" si="15"/>
        <v>0</v>
      </c>
      <c r="BB24" s="2">
        <f t="shared" si="15"/>
        <v>0</v>
      </c>
    </row>
    <row r="25" spans="1:55" ht="31.5" x14ac:dyDescent="0.25">
      <c r="A25" s="26" t="s">
        <v>104</v>
      </c>
      <c r="B25" s="27" t="s">
        <v>103</v>
      </c>
      <c r="C25" s="28" t="s">
        <v>8</v>
      </c>
      <c r="D25" s="29">
        <v>0</v>
      </c>
      <c r="E25" s="29">
        <f t="shared" ref="E25:N26" si="16">SUM(O25,Y25,AI25,AS25)</f>
        <v>5.1552700499999995</v>
      </c>
      <c r="F25" s="30">
        <f t="shared" si="16"/>
        <v>0</v>
      </c>
      <c r="G25" s="30">
        <f t="shared" si="16"/>
        <v>0</v>
      </c>
      <c r="H25" s="30">
        <f t="shared" si="16"/>
        <v>0.83949999999999991</v>
      </c>
      <c r="I25" s="30">
        <f t="shared" si="16"/>
        <v>0</v>
      </c>
      <c r="J25" s="30">
        <f t="shared" si="16"/>
        <v>0</v>
      </c>
      <c r="K25" s="30">
        <f t="shared" si="16"/>
        <v>1.577</v>
      </c>
      <c r="L25" s="30">
        <f t="shared" si="16"/>
        <v>164</v>
      </c>
      <c r="M25" s="30">
        <f t="shared" si="16"/>
        <v>0</v>
      </c>
      <c r="N25" s="30">
        <f t="shared" si="16"/>
        <v>0</v>
      </c>
      <c r="O25" s="30">
        <v>0.58677636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22</v>
      </c>
      <c r="W25" s="30">
        <v>0</v>
      </c>
      <c r="X25" s="30">
        <v>0</v>
      </c>
      <c r="Y25" s="30">
        <v>0.68528632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32</v>
      </c>
      <c r="AG25" s="30">
        <v>0</v>
      </c>
      <c r="AH25" s="30">
        <v>0</v>
      </c>
      <c r="AI25" s="30">
        <v>1.57070881</v>
      </c>
      <c r="AJ25" s="30">
        <v>0</v>
      </c>
      <c r="AK25" s="30">
        <v>0</v>
      </c>
      <c r="AL25" s="30">
        <v>0.48199999999999998</v>
      </c>
      <c r="AM25" s="30">
        <v>0</v>
      </c>
      <c r="AN25" s="30">
        <v>0</v>
      </c>
      <c r="AO25" s="30">
        <v>0.55700000000000005</v>
      </c>
      <c r="AP25" s="29">
        <v>53</v>
      </c>
      <c r="AQ25" s="29">
        <v>0</v>
      </c>
      <c r="AR25" s="29">
        <v>0</v>
      </c>
      <c r="AS25" s="1">
        <v>2.3124985599999999</v>
      </c>
      <c r="AT25" s="29">
        <v>0</v>
      </c>
      <c r="AU25" s="29">
        <v>0</v>
      </c>
      <c r="AV25" s="29">
        <v>0.35749999999999998</v>
      </c>
      <c r="AW25" s="29">
        <v>0</v>
      </c>
      <c r="AX25" s="29">
        <v>0</v>
      </c>
      <c r="AY25" s="29">
        <v>1.02</v>
      </c>
      <c r="AZ25" s="29">
        <v>57</v>
      </c>
      <c r="BA25" s="29">
        <v>0</v>
      </c>
      <c r="BB25" s="29">
        <v>0</v>
      </c>
    </row>
    <row r="26" spans="1:55" ht="31.5" x14ac:dyDescent="0.25">
      <c r="A26" s="26" t="s">
        <v>102</v>
      </c>
      <c r="B26" s="27" t="s">
        <v>101</v>
      </c>
      <c r="C26" s="28" t="s">
        <v>8</v>
      </c>
      <c r="D26" s="1" t="s">
        <v>0</v>
      </c>
      <c r="E26" s="29">
        <f t="shared" si="16"/>
        <v>5.5695331899999996</v>
      </c>
      <c r="F26" s="3">
        <f t="shared" si="16"/>
        <v>0.88</v>
      </c>
      <c r="G26" s="3">
        <f t="shared" si="16"/>
        <v>0</v>
      </c>
      <c r="H26" s="3">
        <f t="shared" si="16"/>
        <v>0.18240000000000001</v>
      </c>
      <c r="I26" s="3">
        <f t="shared" si="16"/>
        <v>0</v>
      </c>
      <c r="J26" s="3">
        <f t="shared" si="16"/>
        <v>0.36</v>
      </c>
      <c r="K26" s="3">
        <f t="shared" si="16"/>
        <v>0.3</v>
      </c>
      <c r="L26" s="3">
        <f t="shared" si="16"/>
        <v>2</v>
      </c>
      <c r="M26" s="3">
        <f t="shared" si="16"/>
        <v>0</v>
      </c>
      <c r="N26" s="3">
        <f t="shared" si="16"/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2.3001649999999998E-2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0">
        <v>2.1818364300000002</v>
      </c>
      <c r="AJ26" s="3">
        <v>0.25</v>
      </c>
      <c r="AK26" s="3">
        <v>0</v>
      </c>
      <c r="AL26" s="3">
        <v>0.16500000000000001</v>
      </c>
      <c r="AM26" s="3">
        <v>0</v>
      </c>
      <c r="AN26" s="3">
        <v>0</v>
      </c>
      <c r="AO26" s="3">
        <v>0.15</v>
      </c>
      <c r="AP26" s="1">
        <v>1</v>
      </c>
      <c r="AQ26" s="1">
        <v>0</v>
      </c>
      <c r="AR26" s="1">
        <v>0</v>
      </c>
      <c r="AS26" s="1">
        <f>(3.24957405+0.11512106)</f>
        <v>3.36469511</v>
      </c>
      <c r="AT26" s="29">
        <v>0.63</v>
      </c>
      <c r="AU26" s="29">
        <v>0</v>
      </c>
      <c r="AV26" s="29">
        <v>1.7399999999999999E-2</v>
      </c>
      <c r="AW26" s="29">
        <v>0</v>
      </c>
      <c r="AX26" s="29">
        <v>0.36</v>
      </c>
      <c r="AY26" s="29">
        <v>0.15</v>
      </c>
      <c r="AZ26" s="29">
        <v>1</v>
      </c>
      <c r="BA26" s="29">
        <v>0</v>
      </c>
      <c r="BB26" s="29">
        <v>0</v>
      </c>
    </row>
    <row r="27" spans="1:55" ht="31.5" x14ac:dyDescent="0.25">
      <c r="A27" s="26" t="s">
        <v>95</v>
      </c>
      <c r="B27" s="27" t="s">
        <v>100</v>
      </c>
      <c r="C27" s="28" t="s">
        <v>8</v>
      </c>
      <c r="D27" s="1">
        <f t="shared" ref="D27:AI27" si="17">SUM(D28:D30)</f>
        <v>0</v>
      </c>
      <c r="E27" s="29">
        <f t="shared" si="17"/>
        <v>12.65190584</v>
      </c>
      <c r="F27" s="1">
        <f t="shared" si="17"/>
        <v>0.8</v>
      </c>
      <c r="G27" s="1">
        <f t="shared" si="17"/>
        <v>0</v>
      </c>
      <c r="H27" s="1">
        <f t="shared" si="17"/>
        <v>0</v>
      </c>
      <c r="I27" s="1">
        <f t="shared" si="17"/>
        <v>0</v>
      </c>
      <c r="J27" s="1">
        <f t="shared" si="17"/>
        <v>2.0090000000000003</v>
      </c>
      <c r="K27" s="1">
        <f t="shared" si="17"/>
        <v>0.26</v>
      </c>
      <c r="L27" s="1">
        <f t="shared" si="17"/>
        <v>2</v>
      </c>
      <c r="M27" s="1">
        <f t="shared" si="17"/>
        <v>0</v>
      </c>
      <c r="N27" s="1">
        <f t="shared" si="17"/>
        <v>0</v>
      </c>
      <c r="O27" s="1">
        <f t="shared" si="17"/>
        <v>0</v>
      </c>
      <c r="P27" s="1">
        <f t="shared" si="17"/>
        <v>0</v>
      </c>
      <c r="Q27" s="1">
        <f t="shared" si="17"/>
        <v>0</v>
      </c>
      <c r="R27" s="1">
        <f t="shared" si="17"/>
        <v>0</v>
      </c>
      <c r="S27" s="1">
        <f t="shared" si="17"/>
        <v>0</v>
      </c>
      <c r="T27" s="1">
        <f t="shared" si="17"/>
        <v>0</v>
      </c>
      <c r="U27" s="1">
        <f t="shared" si="17"/>
        <v>0</v>
      </c>
      <c r="V27" s="1">
        <f t="shared" si="17"/>
        <v>0</v>
      </c>
      <c r="W27" s="1">
        <f t="shared" si="17"/>
        <v>0</v>
      </c>
      <c r="X27" s="1">
        <f t="shared" si="17"/>
        <v>0</v>
      </c>
      <c r="Y27" s="1">
        <f t="shared" si="17"/>
        <v>8.415635</v>
      </c>
      <c r="Z27" s="1">
        <f t="shared" si="17"/>
        <v>0.8</v>
      </c>
      <c r="AA27" s="1">
        <f t="shared" si="17"/>
        <v>0</v>
      </c>
      <c r="AB27" s="1">
        <f t="shared" si="17"/>
        <v>0</v>
      </c>
      <c r="AC27" s="1">
        <f t="shared" si="17"/>
        <v>0</v>
      </c>
      <c r="AD27" s="1">
        <f t="shared" si="17"/>
        <v>1.7800000000000002</v>
      </c>
      <c r="AE27" s="1">
        <f t="shared" si="17"/>
        <v>0</v>
      </c>
      <c r="AF27" s="1">
        <f t="shared" si="17"/>
        <v>1</v>
      </c>
      <c r="AG27" s="1">
        <f t="shared" si="17"/>
        <v>0</v>
      </c>
      <c r="AH27" s="1">
        <f t="shared" si="17"/>
        <v>0</v>
      </c>
      <c r="AI27" s="1">
        <f t="shared" si="17"/>
        <v>4.2362708399999995</v>
      </c>
      <c r="AJ27" s="1">
        <f t="shared" ref="AJ27:BB27" si="18">SUM(AJ28:AJ30)</f>
        <v>0</v>
      </c>
      <c r="AK27" s="1">
        <f t="shared" si="18"/>
        <v>0</v>
      </c>
      <c r="AL27" s="1">
        <f t="shared" si="18"/>
        <v>0</v>
      </c>
      <c r="AM27" s="1">
        <f t="shared" si="18"/>
        <v>0</v>
      </c>
      <c r="AN27" s="1">
        <f t="shared" si="18"/>
        <v>0.22900000000000001</v>
      </c>
      <c r="AO27" s="1">
        <f t="shared" si="18"/>
        <v>0.26</v>
      </c>
      <c r="AP27" s="1">
        <f t="shared" si="18"/>
        <v>1</v>
      </c>
      <c r="AQ27" s="1">
        <f t="shared" si="18"/>
        <v>0</v>
      </c>
      <c r="AR27" s="1">
        <f t="shared" si="18"/>
        <v>0</v>
      </c>
      <c r="AS27" s="1">
        <f t="shared" si="18"/>
        <v>0</v>
      </c>
      <c r="AT27" s="1">
        <f t="shared" si="18"/>
        <v>0</v>
      </c>
      <c r="AU27" s="1">
        <f t="shared" si="18"/>
        <v>0</v>
      </c>
      <c r="AV27" s="1">
        <f t="shared" si="18"/>
        <v>0</v>
      </c>
      <c r="AW27" s="1">
        <f t="shared" si="18"/>
        <v>0</v>
      </c>
      <c r="AX27" s="1">
        <f t="shared" si="18"/>
        <v>0</v>
      </c>
      <c r="AY27" s="1">
        <f t="shared" si="18"/>
        <v>0</v>
      </c>
      <c r="AZ27" s="1">
        <f t="shared" si="18"/>
        <v>0</v>
      </c>
      <c r="BA27" s="1">
        <f t="shared" si="18"/>
        <v>0</v>
      </c>
      <c r="BB27" s="1">
        <f t="shared" si="18"/>
        <v>0</v>
      </c>
      <c r="BC27" s="31"/>
    </row>
    <row r="28" spans="1:55" ht="47.25" x14ac:dyDescent="0.25">
      <c r="A28" s="32" t="s">
        <v>95</v>
      </c>
      <c r="B28" s="33" t="s">
        <v>99</v>
      </c>
      <c r="C28" s="34" t="s">
        <v>98</v>
      </c>
      <c r="D28" s="1" t="s">
        <v>0</v>
      </c>
      <c r="E28" s="29">
        <f t="shared" ref="E28:N28" si="19">SUM(O28,Y28,AI28,AS28)</f>
        <v>8.415635</v>
      </c>
      <c r="F28" s="1">
        <f t="shared" si="19"/>
        <v>0.8</v>
      </c>
      <c r="G28" s="1">
        <f t="shared" si="19"/>
        <v>0</v>
      </c>
      <c r="H28" s="1">
        <f t="shared" si="19"/>
        <v>0</v>
      </c>
      <c r="I28" s="1">
        <f t="shared" si="19"/>
        <v>0</v>
      </c>
      <c r="J28" s="1">
        <f t="shared" si="19"/>
        <v>1.7800000000000002</v>
      </c>
      <c r="K28" s="1">
        <f t="shared" si="19"/>
        <v>0</v>
      </c>
      <c r="L28" s="1">
        <f t="shared" si="19"/>
        <v>1</v>
      </c>
      <c r="M28" s="1">
        <f t="shared" si="19"/>
        <v>0</v>
      </c>
      <c r="N28" s="1">
        <f t="shared" si="19"/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8.415635</v>
      </c>
      <c r="Z28" s="1">
        <v>0.8</v>
      </c>
      <c r="AA28" s="1">
        <v>0</v>
      </c>
      <c r="AB28" s="1">
        <v>0</v>
      </c>
      <c r="AC28" s="1">
        <v>0</v>
      </c>
      <c r="AD28" s="1">
        <v>1.7800000000000002</v>
      </c>
      <c r="AE28" s="1">
        <v>0</v>
      </c>
      <c r="AF28" s="1">
        <v>1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31"/>
    </row>
    <row r="29" spans="1:55" ht="47.25" x14ac:dyDescent="0.25">
      <c r="A29" s="32" t="s">
        <v>95</v>
      </c>
      <c r="B29" s="33" t="s">
        <v>97</v>
      </c>
      <c r="C29" s="34" t="s">
        <v>96</v>
      </c>
      <c r="D29" s="1" t="s">
        <v>0</v>
      </c>
      <c r="E29" s="29">
        <f>SUM(O29,Y29,AI29,AS29)</f>
        <v>3.84289434</v>
      </c>
      <c r="F29" s="1">
        <v>0</v>
      </c>
      <c r="G29" s="1">
        <f>SUM(Q29,AA29,AK29,AU29)</f>
        <v>0</v>
      </c>
      <c r="H29" s="1">
        <v>0</v>
      </c>
      <c r="I29" s="1">
        <f t="shared" ref="I29:N30" si="20">SUM(S29,AC29,AM29,AW29)</f>
        <v>0</v>
      </c>
      <c r="J29" s="1">
        <f t="shared" si="20"/>
        <v>0.22900000000000001</v>
      </c>
      <c r="K29" s="1">
        <f t="shared" si="20"/>
        <v>0.26</v>
      </c>
      <c r="L29" s="1">
        <f t="shared" si="20"/>
        <v>1</v>
      </c>
      <c r="M29" s="1">
        <f t="shared" si="20"/>
        <v>0</v>
      </c>
      <c r="N29" s="1">
        <f t="shared" si="20"/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3.84289434</v>
      </c>
      <c r="AJ29" s="1">
        <v>0</v>
      </c>
      <c r="AK29" s="1">
        <v>0</v>
      </c>
      <c r="AL29" s="1">
        <v>0</v>
      </c>
      <c r="AM29" s="1">
        <v>0</v>
      </c>
      <c r="AN29" s="1">
        <v>0.22900000000000001</v>
      </c>
      <c r="AO29" s="1">
        <v>0.26</v>
      </c>
      <c r="AP29" s="1">
        <v>1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35"/>
    </row>
    <row r="30" spans="1:55" ht="79.5" customHeight="1" x14ac:dyDescent="0.25">
      <c r="A30" s="32" t="s">
        <v>95</v>
      </c>
      <c r="B30" s="33" t="s">
        <v>94</v>
      </c>
      <c r="C30" s="34" t="s">
        <v>93</v>
      </c>
      <c r="D30" s="1" t="s">
        <v>0</v>
      </c>
      <c r="E30" s="29">
        <f>SUM(O30,Y30,AI30,AS30)</f>
        <v>0.39337650000000002</v>
      </c>
      <c r="F30" s="1">
        <v>0</v>
      </c>
      <c r="G30" s="1">
        <f>SUM(Q30,AA30,AK30,AU30)</f>
        <v>0</v>
      </c>
      <c r="H30" s="1">
        <v>0</v>
      </c>
      <c r="I30" s="1">
        <f t="shared" si="20"/>
        <v>0</v>
      </c>
      <c r="J30" s="1">
        <f t="shared" si="20"/>
        <v>0</v>
      </c>
      <c r="K30" s="1">
        <f t="shared" si="20"/>
        <v>0</v>
      </c>
      <c r="L30" s="1">
        <f t="shared" si="20"/>
        <v>0</v>
      </c>
      <c r="M30" s="1">
        <f t="shared" si="20"/>
        <v>0</v>
      </c>
      <c r="N30" s="1">
        <f t="shared" si="20"/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0.39337650000000002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31"/>
    </row>
    <row r="31" spans="1:55" hidden="1" x14ac:dyDescent="0.25">
      <c r="A31" s="32" t="s">
        <v>92</v>
      </c>
      <c r="B31" s="33" t="s">
        <v>91</v>
      </c>
      <c r="C31" s="34" t="s">
        <v>8</v>
      </c>
      <c r="D31" s="1">
        <f t="shared" ref="D31:AI31" si="21">SUM(D32,D33)</f>
        <v>0</v>
      </c>
      <c r="E31" s="29">
        <f t="shared" si="21"/>
        <v>0</v>
      </c>
      <c r="F31" s="1">
        <f t="shared" si="21"/>
        <v>0</v>
      </c>
      <c r="G31" s="1">
        <f t="shared" si="21"/>
        <v>0</v>
      </c>
      <c r="H31" s="1">
        <f t="shared" si="21"/>
        <v>0</v>
      </c>
      <c r="I31" s="1">
        <f t="shared" si="21"/>
        <v>0</v>
      </c>
      <c r="J31" s="1">
        <f t="shared" si="21"/>
        <v>0</v>
      </c>
      <c r="K31" s="1">
        <f t="shared" si="21"/>
        <v>0</v>
      </c>
      <c r="L31" s="1">
        <f t="shared" si="21"/>
        <v>0</v>
      </c>
      <c r="M31" s="1">
        <f t="shared" si="21"/>
        <v>0</v>
      </c>
      <c r="N31" s="1">
        <f t="shared" si="21"/>
        <v>0</v>
      </c>
      <c r="O31" s="1">
        <f t="shared" si="21"/>
        <v>0</v>
      </c>
      <c r="P31" s="1">
        <f t="shared" si="21"/>
        <v>0</v>
      </c>
      <c r="Q31" s="1">
        <f t="shared" si="21"/>
        <v>0</v>
      </c>
      <c r="R31" s="1">
        <f t="shared" si="21"/>
        <v>0</v>
      </c>
      <c r="S31" s="1">
        <f t="shared" si="21"/>
        <v>0</v>
      </c>
      <c r="T31" s="1">
        <f t="shared" si="21"/>
        <v>0</v>
      </c>
      <c r="U31" s="1">
        <f t="shared" si="21"/>
        <v>0</v>
      </c>
      <c r="V31" s="1">
        <f t="shared" si="21"/>
        <v>0</v>
      </c>
      <c r="W31" s="1">
        <f t="shared" si="21"/>
        <v>0</v>
      </c>
      <c r="X31" s="1">
        <f t="shared" si="21"/>
        <v>0</v>
      </c>
      <c r="Y31" s="1">
        <f t="shared" si="21"/>
        <v>0</v>
      </c>
      <c r="Z31" s="1">
        <f t="shared" si="21"/>
        <v>0</v>
      </c>
      <c r="AA31" s="1">
        <f t="shared" si="21"/>
        <v>0</v>
      </c>
      <c r="AB31" s="1">
        <f t="shared" si="21"/>
        <v>0</v>
      </c>
      <c r="AC31" s="1">
        <f t="shared" si="21"/>
        <v>0</v>
      </c>
      <c r="AD31" s="1">
        <f t="shared" si="21"/>
        <v>0</v>
      </c>
      <c r="AE31" s="1">
        <f t="shared" si="21"/>
        <v>0</v>
      </c>
      <c r="AF31" s="1">
        <f t="shared" si="21"/>
        <v>0</v>
      </c>
      <c r="AG31" s="1">
        <f t="shared" si="21"/>
        <v>0</v>
      </c>
      <c r="AH31" s="1">
        <f t="shared" si="21"/>
        <v>0</v>
      </c>
      <c r="AI31" s="1">
        <f t="shared" si="21"/>
        <v>0</v>
      </c>
      <c r="AJ31" s="1">
        <f t="shared" ref="AJ31:BB31" si="22">SUM(AJ32,AJ33)</f>
        <v>0</v>
      </c>
      <c r="AK31" s="1">
        <f t="shared" si="22"/>
        <v>0</v>
      </c>
      <c r="AL31" s="1">
        <f t="shared" si="22"/>
        <v>0</v>
      </c>
      <c r="AM31" s="1">
        <f t="shared" si="22"/>
        <v>0</v>
      </c>
      <c r="AN31" s="1">
        <f t="shared" si="22"/>
        <v>0</v>
      </c>
      <c r="AO31" s="1">
        <f t="shared" si="22"/>
        <v>0</v>
      </c>
      <c r="AP31" s="1">
        <f t="shared" si="22"/>
        <v>0</v>
      </c>
      <c r="AQ31" s="1">
        <f t="shared" si="22"/>
        <v>0</v>
      </c>
      <c r="AR31" s="1">
        <f t="shared" si="22"/>
        <v>0</v>
      </c>
      <c r="AS31" s="1">
        <f t="shared" si="22"/>
        <v>0</v>
      </c>
      <c r="AT31" s="1">
        <f t="shared" si="22"/>
        <v>0</v>
      </c>
      <c r="AU31" s="1">
        <f t="shared" si="22"/>
        <v>0</v>
      </c>
      <c r="AV31" s="1">
        <f t="shared" si="22"/>
        <v>0</v>
      </c>
      <c r="AW31" s="1">
        <f t="shared" si="22"/>
        <v>0</v>
      </c>
      <c r="AX31" s="1">
        <f t="shared" si="22"/>
        <v>0</v>
      </c>
      <c r="AY31" s="1">
        <f t="shared" si="22"/>
        <v>0</v>
      </c>
      <c r="AZ31" s="1">
        <f t="shared" si="22"/>
        <v>0</v>
      </c>
      <c r="BA31" s="1">
        <f t="shared" si="22"/>
        <v>0</v>
      </c>
      <c r="BB31" s="1">
        <f t="shared" si="22"/>
        <v>0</v>
      </c>
    </row>
    <row r="32" spans="1:55" ht="31.5" hidden="1" x14ac:dyDescent="0.25">
      <c r="A32" s="26" t="s">
        <v>90</v>
      </c>
      <c r="B32" s="27" t="s">
        <v>89</v>
      </c>
      <c r="C32" s="28" t="s">
        <v>8</v>
      </c>
      <c r="D32" s="2">
        <v>0</v>
      </c>
      <c r="E32" s="29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</row>
    <row r="33" spans="1:54" ht="31.5" hidden="1" x14ac:dyDescent="0.25">
      <c r="A33" s="26" t="s">
        <v>88</v>
      </c>
      <c r="B33" s="27" t="s">
        <v>87</v>
      </c>
      <c r="C33" s="28" t="s">
        <v>8</v>
      </c>
      <c r="D33" s="2">
        <v>0</v>
      </c>
      <c r="E33" s="29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</row>
    <row r="34" spans="1:54" ht="31.5" hidden="1" x14ac:dyDescent="0.25">
      <c r="A34" s="32" t="s">
        <v>86</v>
      </c>
      <c r="B34" s="33" t="s">
        <v>85</v>
      </c>
      <c r="C34" s="34" t="s">
        <v>8</v>
      </c>
      <c r="D34" s="1">
        <v>0</v>
      </c>
      <c r="E34" s="29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</row>
    <row r="35" spans="1:54" hidden="1" x14ac:dyDescent="0.25">
      <c r="A35" s="28" t="s">
        <v>81</v>
      </c>
      <c r="B35" s="27" t="s">
        <v>84</v>
      </c>
      <c r="C35" s="28" t="s">
        <v>8</v>
      </c>
      <c r="D35" s="29">
        <f t="shared" ref="D35:AI35" si="23">SUM(D36,D37,D38)</f>
        <v>0</v>
      </c>
      <c r="E35" s="29">
        <f t="shared" si="23"/>
        <v>0</v>
      </c>
      <c r="F35" s="29">
        <f t="shared" si="23"/>
        <v>0</v>
      </c>
      <c r="G35" s="29">
        <f t="shared" si="23"/>
        <v>0</v>
      </c>
      <c r="H35" s="29">
        <f t="shared" si="23"/>
        <v>0</v>
      </c>
      <c r="I35" s="29">
        <f t="shared" si="23"/>
        <v>0</v>
      </c>
      <c r="J35" s="29">
        <f t="shared" si="23"/>
        <v>0</v>
      </c>
      <c r="K35" s="29">
        <f t="shared" si="23"/>
        <v>0</v>
      </c>
      <c r="L35" s="29">
        <f t="shared" si="23"/>
        <v>0</v>
      </c>
      <c r="M35" s="29">
        <f t="shared" si="23"/>
        <v>0</v>
      </c>
      <c r="N35" s="29">
        <f t="shared" si="23"/>
        <v>0</v>
      </c>
      <c r="O35" s="29">
        <f t="shared" si="23"/>
        <v>0</v>
      </c>
      <c r="P35" s="29">
        <f t="shared" si="23"/>
        <v>0</v>
      </c>
      <c r="Q35" s="29">
        <f t="shared" si="23"/>
        <v>0</v>
      </c>
      <c r="R35" s="29">
        <f t="shared" si="23"/>
        <v>0</v>
      </c>
      <c r="S35" s="29">
        <f t="shared" si="23"/>
        <v>0</v>
      </c>
      <c r="T35" s="29">
        <f t="shared" si="23"/>
        <v>0</v>
      </c>
      <c r="U35" s="29">
        <f t="shared" si="23"/>
        <v>0</v>
      </c>
      <c r="V35" s="29">
        <f t="shared" si="23"/>
        <v>0</v>
      </c>
      <c r="W35" s="29">
        <f t="shared" si="23"/>
        <v>0</v>
      </c>
      <c r="X35" s="29">
        <f t="shared" si="23"/>
        <v>0</v>
      </c>
      <c r="Y35" s="29">
        <f t="shared" si="23"/>
        <v>0</v>
      </c>
      <c r="Z35" s="29">
        <f t="shared" si="23"/>
        <v>0</v>
      </c>
      <c r="AA35" s="29">
        <f t="shared" si="23"/>
        <v>0</v>
      </c>
      <c r="AB35" s="29">
        <f t="shared" si="23"/>
        <v>0</v>
      </c>
      <c r="AC35" s="29">
        <f t="shared" si="23"/>
        <v>0</v>
      </c>
      <c r="AD35" s="29">
        <f t="shared" si="23"/>
        <v>0</v>
      </c>
      <c r="AE35" s="29">
        <f t="shared" si="23"/>
        <v>0</v>
      </c>
      <c r="AF35" s="29">
        <f t="shared" si="23"/>
        <v>0</v>
      </c>
      <c r="AG35" s="29">
        <f t="shared" si="23"/>
        <v>0</v>
      </c>
      <c r="AH35" s="29">
        <f t="shared" si="23"/>
        <v>0</v>
      </c>
      <c r="AI35" s="29">
        <f t="shared" si="23"/>
        <v>0</v>
      </c>
      <c r="AJ35" s="29">
        <f t="shared" ref="AJ35:BB35" si="24">SUM(AJ36,AJ37,AJ38)</f>
        <v>0</v>
      </c>
      <c r="AK35" s="29">
        <f t="shared" si="24"/>
        <v>0</v>
      </c>
      <c r="AL35" s="29">
        <f t="shared" si="24"/>
        <v>0</v>
      </c>
      <c r="AM35" s="29">
        <f t="shared" si="24"/>
        <v>0</v>
      </c>
      <c r="AN35" s="29">
        <f t="shared" si="24"/>
        <v>0</v>
      </c>
      <c r="AO35" s="29">
        <f t="shared" si="24"/>
        <v>0</v>
      </c>
      <c r="AP35" s="29">
        <f t="shared" si="24"/>
        <v>0</v>
      </c>
      <c r="AQ35" s="29">
        <f t="shared" si="24"/>
        <v>0</v>
      </c>
      <c r="AR35" s="29">
        <f t="shared" si="24"/>
        <v>0</v>
      </c>
      <c r="AS35" s="29">
        <f t="shared" si="24"/>
        <v>0</v>
      </c>
      <c r="AT35" s="29">
        <f t="shared" si="24"/>
        <v>0</v>
      </c>
      <c r="AU35" s="29">
        <f t="shared" si="24"/>
        <v>0</v>
      </c>
      <c r="AV35" s="29">
        <f t="shared" si="24"/>
        <v>0</v>
      </c>
      <c r="AW35" s="29">
        <f t="shared" si="24"/>
        <v>0</v>
      </c>
      <c r="AX35" s="29">
        <f t="shared" si="24"/>
        <v>0</v>
      </c>
      <c r="AY35" s="29">
        <f t="shared" si="24"/>
        <v>0</v>
      </c>
      <c r="AZ35" s="29">
        <f t="shared" si="24"/>
        <v>0</v>
      </c>
      <c r="BA35" s="29">
        <f t="shared" si="24"/>
        <v>0</v>
      </c>
      <c r="BB35" s="29">
        <f t="shared" si="24"/>
        <v>0</v>
      </c>
    </row>
    <row r="36" spans="1:54" ht="47.25" hidden="1" x14ac:dyDescent="0.25">
      <c r="A36" s="28" t="s">
        <v>81</v>
      </c>
      <c r="B36" s="27" t="s">
        <v>83</v>
      </c>
      <c r="C36" s="28" t="s">
        <v>8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29">
        <v>0</v>
      </c>
      <c r="BA36" s="29">
        <v>0</v>
      </c>
      <c r="BB36" s="29">
        <v>0</v>
      </c>
    </row>
    <row r="37" spans="1:54" ht="47.25" hidden="1" x14ac:dyDescent="0.25">
      <c r="A37" s="28" t="s">
        <v>81</v>
      </c>
      <c r="B37" s="27" t="s">
        <v>82</v>
      </c>
      <c r="C37" s="28" t="s">
        <v>8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29">
        <v>0</v>
      </c>
      <c r="BA37" s="29">
        <v>0</v>
      </c>
      <c r="BB37" s="29">
        <v>0</v>
      </c>
    </row>
    <row r="38" spans="1:54" ht="47.25" hidden="1" x14ac:dyDescent="0.25">
      <c r="A38" s="28" t="s">
        <v>81</v>
      </c>
      <c r="B38" s="27" t="s">
        <v>80</v>
      </c>
      <c r="C38" s="28" t="s">
        <v>8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29">
        <v>0</v>
      </c>
      <c r="BA38" s="29">
        <v>0</v>
      </c>
      <c r="BB38" s="29">
        <v>0</v>
      </c>
    </row>
    <row r="39" spans="1:54" ht="47.25" x14ac:dyDescent="0.25">
      <c r="A39" s="26" t="s">
        <v>79</v>
      </c>
      <c r="B39" s="27" t="s">
        <v>78</v>
      </c>
      <c r="C39" s="28" t="s">
        <v>8</v>
      </c>
      <c r="D39" s="2">
        <f t="shared" ref="D39:AI39" si="25">SUM(D40,D41)</f>
        <v>0</v>
      </c>
      <c r="E39" s="29">
        <f t="shared" si="25"/>
        <v>4.4480720000000001E-2</v>
      </c>
      <c r="F39" s="2">
        <f t="shared" si="25"/>
        <v>0</v>
      </c>
      <c r="G39" s="2">
        <f t="shared" si="25"/>
        <v>0</v>
      </c>
      <c r="H39" s="2">
        <f t="shared" si="25"/>
        <v>0</v>
      </c>
      <c r="I39" s="2">
        <f t="shared" si="25"/>
        <v>0</v>
      </c>
      <c r="J39" s="2">
        <f t="shared" si="25"/>
        <v>0</v>
      </c>
      <c r="K39" s="2">
        <f t="shared" si="25"/>
        <v>0</v>
      </c>
      <c r="L39" s="2">
        <f t="shared" si="25"/>
        <v>0</v>
      </c>
      <c r="M39" s="2">
        <f t="shared" si="25"/>
        <v>0</v>
      </c>
      <c r="N39" s="2">
        <f t="shared" si="25"/>
        <v>1</v>
      </c>
      <c r="O39" s="2">
        <f t="shared" si="25"/>
        <v>0</v>
      </c>
      <c r="P39" s="2">
        <f t="shared" si="25"/>
        <v>0</v>
      </c>
      <c r="Q39" s="2">
        <f t="shared" si="25"/>
        <v>0</v>
      </c>
      <c r="R39" s="2">
        <f t="shared" si="25"/>
        <v>0</v>
      </c>
      <c r="S39" s="2">
        <f t="shared" si="25"/>
        <v>0</v>
      </c>
      <c r="T39" s="2">
        <f t="shared" si="25"/>
        <v>0</v>
      </c>
      <c r="U39" s="2">
        <f t="shared" si="25"/>
        <v>0</v>
      </c>
      <c r="V39" s="2">
        <f t="shared" si="25"/>
        <v>0</v>
      </c>
      <c r="W39" s="2">
        <f t="shared" si="25"/>
        <v>0</v>
      </c>
      <c r="X39" s="2">
        <f t="shared" si="25"/>
        <v>0</v>
      </c>
      <c r="Y39" s="2">
        <f t="shared" si="25"/>
        <v>0</v>
      </c>
      <c r="Z39" s="2">
        <f t="shared" si="25"/>
        <v>0</v>
      </c>
      <c r="AA39" s="2">
        <f t="shared" si="25"/>
        <v>0</v>
      </c>
      <c r="AB39" s="2">
        <f t="shared" si="25"/>
        <v>0</v>
      </c>
      <c r="AC39" s="2">
        <f t="shared" si="25"/>
        <v>0</v>
      </c>
      <c r="AD39" s="2">
        <f t="shared" si="25"/>
        <v>0</v>
      </c>
      <c r="AE39" s="2">
        <f t="shared" si="25"/>
        <v>0</v>
      </c>
      <c r="AF39" s="2">
        <f t="shared" si="25"/>
        <v>0</v>
      </c>
      <c r="AG39" s="2">
        <f t="shared" si="25"/>
        <v>0</v>
      </c>
      <c r="AH39" s="2">
        <f t="shared" si="25"/>
        <v>0</v>
      </c>
      <c r="AI39" s="2">
        <f t="shared" si="25"/>
        <v>4.4480720000000001E-2</v>
      </c>
      <c r="AJ39" s="2">
        <f t="shared" ref="AJ39:BB39" si="26">SUM(AJ40,AJ41)</f>
        <v>0</v>
      </c>
      <c r="AK39" s="2">
        <f t="shared" si="26"/>
        <v>0</v>
      </c>
      <c r="AL39" s="2">
        <f t="shared" si="26"/>
        <v>0</v>
      </c>
      <c r="AM39" s="2">
        <f t="shared" si="26"/>
        <v>0</v>
      </c>
      <c r="AN39" s="2">
        <f t="shared" si="26"/>
        <v>0</v>
      </c>
      <c r="AO39" s="2">
        <f t="shared" si="26"/>
        <v>0</v>
      </c>
      <c r="AP39" s="2">
        <f t="shared" si="26"/>
        <v>0</v>
      </c>
      <c r="AQ39" s="2">
        <f t="shared" si="26"/>
        <v>0</v>
      </c>
      <c r="AR39" s="2">
        <f t="shared" si="26"/>
        <v>1</v>
      </c>
      <c r="AS39" s="2">
        <f t="shared" si="26"/>
        <v>0</v>
      </c>
      <c r="AT39" s="2">
        <f t="shared" si="26"/>
        <v>0</v>
      </c>
      <c r="AU39" s="2">
        <f t="shared" si="26"/>
        <v>0</v>
      </c>
      <c r="AV39" s="2">
        <f t="shared" si="26"/>
        <v>0</v>
      </c>
      <c r="AW39" s="2">
        <f t="shared" si="26"/>
        <v>0</v>
      </c>
      <c r="AX39" s="2">
        <f t="shared" si="26"/>
        <v>0</v>
      </c>
      <c r="AY39" s="2">
        <f t="shared" si="26"/>
        <v>0</v>
      </c>
      <c r="AZ39" s="2">
        <f t="shared" si="26"/>
        <v>0</v>
      </c>
      <c r="BA39" s="2">
        <f t="shared" si="26"/>
        <v>0</v>
      </c>
      <c r="BB39" s="2">
        <f t="shared" si="26"/>
        <v>0</v>
      </c>
    </row>
    <row r="40" spans="1:54" ht="31.5" hidden="1" x14ac:dyDescent="0.25">
      <c r="A40" s="26" t="s">
        <v>77</v>
      </c>
      <c r="B40" s="27" t="s">
        <v>76</v>
      </c>
      <c r="C40" s="28" t="s">
        <v>8</v>
      </c>
      <c r="D40" s="2">
        <v>0</v>
      </c>
      <c r="E40" s="29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</row>
    <row r="41" spans="1:54" ht="31.5" x14ac:dyDescent="0.25">
      <c r="A41" s="26" t="s">
        <v>74</v>
      </c>
      <c r="B41" s="27" t="s">
        <v>75</v>
      </c>
      <c r="C41" s="28" t="s">
        <v>8</v>
      </c>
      <c r="D41" s="1">
        <f t="shared" ref="D41:AI41" si="27">SUM(D42:D42)</f>
        <v>0</v>
      </c>
      <c r="E41" s="29">
        <f t="shared" si="27"/>
        <v>4.4480720000000001E-2</v>
      </c>
      <c r="F41" s="1">
        <f t="shared" si="27"/>
        <v>0</v>
      </c>
      <c r="G41" s="1">
        <f t="shared" si="27"/>
        <v>0</v>
      </c>
      <c r="H41" s="1">
        <f t="shared" si="27"/>
        <v>0</v>
      </c>
      <c r="I41" s="1">
        <f t="shared" si="27"/>
        <v>0</v>
      </c>
      <c r="J41" s="1">
        <f t="shared" si="27"/>
        <v>0</v>
      </c>
      <c r="K41" s="1">
        <f t="shared" si="27"/>
        <v>0</v>
      </c>
      <c r="L41" s="1">
        <f t="shared" si="27"/>
        <v>0</v>
      </c>
      <c r="M41" s="1">
        <f t="shared" si="27"/>
        <v>0</v>
      </c>
      <c r="N41" s="1">
        <f t="shared" si="27"/>
        <v>1</v>
      </c>
      <c r="O41" s="1">
        <f t="shared" si="27"/>
        <v>0</v>
      </c>
      <c r="P41" s="1">
        <f t="shared" si="27"/>
        <v>0</v>
      </c>
      <c r="Q41" s="1">
        <f t="shared" si="27"/>
        <v>0</v>
      </c>
      <c r="R41" s="1">
        <f t="shared" si="27"/>
        <v>0</v>
      </c>
      <c r="S41" s="1">
        <f t="shared" si="27"/>
        <v>0</v>
      </c>
      <c r="T41" s="1">
        <f t="shared" si="27"/>
        <v>0</v>
      </c>
      <c r="U41" s="1">
        <f t="shared" si="27"/>
        <v>0</v>
      </c>
      <c r="V41" s="1">
        <f t="shared" si="27"/>
        <v>0</v>
      </c>
      <c r="W41" s="1">
        <f t="shared" si="27"/>
        <v>0</v>
      </c>
      <c r="X41" s="1">
        <f t="shared" si="27"/>
        <v>0</v>
      </c>
      <c r="Y41" s="1">
        <f t="shared" si="27"/>
        <v>0</v>
      </c>
      <c r="Z41" s="1">
        <f t="shared" si="27"/>
        <v>0</v>
      </c>
      <c r="AA41" s="1">
        <f t="shared" si="27"/>
        <v>0</v>
      </c>
      <c r="AB41" s="1">
        <f t="shared" si="27"/>
        <v>0</v>
      </c>
      <c r="AC41" s="1">
        <f t="shared" si="27"/>
        <v>0</v>
      </c>
      <c r="AD41" s="1">
        <f t="shared" si="27"/>
        <v>0</v>
      </c>
      <c r="AE41" s="1">
        <f t="shared" si="27"/>
        <v>0</v>
      </c>
      <c r="AF41" s="1">
        <f t="shared" si="27"/>
        <v>0</v>
      </c>
      <c r="AG41" s="1">
        <f t="shared" si="27"/>
        <v>0</v>
      </c>
      <c r="AH41" s="1">
        <f t="shared" si="27"/>
        <v>0</v>
      </c>
      <c r="AI41" s="1">
        <f t="shared" si="27"/>
        <v>4.4480720000000001E-2</v>
      </c>
      <c r="AJ41" s="1">
        <f t="shared" ref="AJ41:BB41" si="28">SUM(AJ42:AJ42)</f>
        <v>0</v>
      </c>
      <c r="AK41" s="1">
        <f t="shared" si="28"/>
        <v>0</v>
      </c>
      <c r="AL41" s="1">
        <f t="shared" si="28"/>
        <v>0</v>
      </c>
      <c r="AM41" s="1">
        <f t="shared" si="28"/>
        <v>0</v>
      </c>
      <c r="AN41" s="1">
        <f t="shared" si="28"/>
        <v>0</v>
      </c>
      <c r="AO41" s="1">
        <f t="shared" si="28"/>
        <v>0</v>
      </c>
      <c r="AP41" s="1">
        <f t="shared" si="28"/>
        <v>0</v>
      </c>
      <c r="AQ41" s="1">
        <f t="shared" si="28"/>
        <v>0</v>
      </c>
      <c r="AR41" s="1">
        <f t="shared" si="28"/>
        <v>1</v>
      </c>
      <c r="AS41" s="1">
        <f t="shared" si="28"/>
        <v>0</v>
      </c>
      <c r="AT41" s="1">
        <f t="shared" si="28"/>
        <v>0</v>
      </c>
      <c r="AU41" s="1">
        <f t="shared" si="28"/>
        <v>0</v>
      </c>
      <c r="AV41" s="1">
        <f t="shared" si="28"/>
        <v>0</v>
      </c>
      <c r="AW41" s="1">
        <f t="shared" si="28"/>
        <v>0</v>
      </c>
      <c r="AX41" s="1">
        <f t="shared" si="28"/>
        <v>0</v>
      </c>
      <c r="AY41" s="1">
        <f t="shared" si="28"/>
        <v>0</v>
      </c>
      <c r="AZ41" s="1">
        <f t="shared" si="28"/>
        <v>0</v>
      </c>
      <c r="BA41" s="1">
        <f t="shared" si="28"/>
        <v>0</v>
      </c>
      <c r="BB41" s="1">
        <f t="shared" si="28"/>
        <v>0</v>
      </c>
    </row>
    <row r="42" spans="1:54" ht="54.75" customHeight="1" x14ac:dyDescent="0.25">
      <c r="A42" s="26" t="s">
        <v>74</v>
      </c>
      <c r="B42" s="33" t="s">
        <v>73</v>
      </c>
      <c r="C42" s="28" t="s">
        <v>72</v>
      </c>
      <c r="D42" s="1" t="s">
        <v>0</v>
      </c>
      <c r="E42" s="29">
        <f>SUM(O42,Y42,AI42,AS42)</f>
        <v>4.4480720000000001E-2</v>
      </c>
      <c r="F42" s="1">
        <v>0</v>
      </c>
      <c r="G42" s="1">
        <f>SUM(Q42,AA42,AK42,AU42)</f>
        <v>0</v>
      </c>
      <c r="H42" s="1">
        <v>0</v>
      </c>
      <c r="I42" s="1">
        <f t="shared" ref="I42:N42" si="29">SUM(S42,AC42,AM42,AW42)</f>
        <v>0</v>
      </c>
      <c r="J42" s="1">
        <f t="shared" si="29"/>
        <v>0</v>
      </c>
      <c r="K42" s="1">
        <f t="shared" si="29"/>
        <v>0</v>
      </c>
      <c r="L42" s="1">
        <f t="shared" si="29"/>
        <v>0</v>
      </c>
      <c r="M42" s="1">
        <f t="shared" si="29"/>
        <v>0</v>
      </c>
      <c r="N42" s="1">
        <f t="shared" si="29"/>
        <v>1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4.4480720000000001E-2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1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</row>
    <row r="43" spans="1:54" x14ac:dyDescent="0.25">
      <c r="A43" s="32" t="s">
        <v>71</v>
      </c>
      <c r="B43" s="33" t="s">
        <v>70</v>
      </c>
      <c r="C43" s="34" t="s">
        <v>8</v>
      </c>
      <c r="D43" s="1">
        <f t="shared" ref="D43:AI43" si="30">SUM(D44,D51,D55,D66)</f>
        <v>0</v>
      </c>
      <c r="E43" s="29">
        <f t="shared" si="30"/>
        <v>3.8529843100000001</v>
      </c>
      <c r="F43" s="1">
        <f t="shared" si="30"/>
        <v>0.4</v>
      </c>
      <c r="G43" s="1">
        <f t="shared" si="30"/>
        <v>0</v>
      </c>
      <c r="H43" s="1">
        <f t="shared" si="30"/>
        <v>0.495</v>
      </c>
      <c r="I43" s="1">
        <f t="shared" si="30"/>
        <v>0</v>
      </c>
      <c r="J43" s="1">
        <f t="shared" si="30"/>
        <v>0</v>
      </c>
      <c r="K43" s="1">
        <f t="shared" si="30"/>
        <v>0</v>
      </c>
      <c r="L43" s="1">
        <f t="shared" si="30"/>
        <v>84</v>
      </c>
      <c r="M43" s="1">
        <f t="shared" si="30"/>
        <v>0</v>
      </c>
      <c r="N43" s="1">
        <f t="shared" si="30"/>
        <v>3</v>
      </c>
      <c r="O43" s="1">
        <f t="shared" si="30"/>
        <v>0</v>
      </c>
      <c r="P43" s="1">
        <f t="shared" si="30"/>
        <v>0</v>
      </c>
      <c r="Q43" s="1">
        <f t="shared" si="30"/>
        <v>0</v>
      </c>
      <c r="R43" s="1">
        <f t="shared" si="30"/>
        <v>0</v>
      </c>
      <c r="S43" s="1">
        <f t="shared" si="30"/>
        <v>0</v>
      </c>
      <c r="T43" s="1">
        <f t="shared" si="30"/>
        <v>0</v>
      </c>
      <c r="U43" s="1">
        <f t="shared" si="30"/>
        <v>0</v>
      </c>
      <c r="V43" s="1">
        <f t="shared" si="30"/>
        <v>0</v>
      </c>
      <c r="W43" s="1">
        <f t="shared" si="30"/>
        <v>0</v>
      </c>
      <c r="X43" s="1">
        <f t="shared" si="30"/>
        <v>0</v>
      </c>
      <c r="Y43" s="1">
        <f t="shared" si="30"/>
        <v>0.61371153999999994</v>
      </c>
      <c r="Z43" s="1">
        <f t="shared" si="30"/>
        <v>0.4</v>
      </c>
      <c r="AA43" s="1">
        <f t="shared" si="30"/>
        <v>0</v>
      </c>
      <c r="AB43" s="1">
        <f t="shared" si="30"/>
        <v>0</v>
      </c>
      <c r="AC43" s="1">
        <f t="shared" si="30"/>
        <v>0</v>
      </c>
      <c r="AD43" s="1">
        <f t="shared" si="30"/>
        <v>0</v>
      </c>
      <c r="AE43" s="1">
        <f t="shared" si="30"/>
        <v>0</v>
      </c>
      <c r="AF43" s="1">
        <f t="shared" si="30"/>
        <v>17</v>
      </c>
      <c r="AG43" s="1">
        <f t="shared" si="30"/>
        <v>0</v>
      </c>
      <c r="AH43" s="1">
        <f t="shared" si="30"/>
        <v>0</v>
      </c>
      <c r="AI43" s="1">
        <f t="shared" si="30"/>
        <v>0.66412537000000005</v>
      </c>
      <c r="AJ43" s="1">
        <f t="shared" ref="AJ43:BB43" si="31">SUM(AJ44,AJ51,AJ55,AJ66)</f>
        <v>0</v>
      </c>
      <c r="AK43" s="1">
        <f t="shared" si="31"/>
        <v>0</v>
      </c>
      <c r="AL43" s="1">
        <f t="shared" si="31"/>
        <v>0</v>
      </c>
      <c r="AM43" s="1">
        <f t="shared" si="31"/>
        <v>0</v>
      </c>
      <c r="AN43" s="1">
        <f t="shared" si="31"/>
        <v>0</v>
      </c>
      <c r="AO43" s="1">
        <f t="shared" si="31"/>
        <v>0</v>
      </c>
      <c r="AP43" s="1">
        <f t="shared" si="31"/>
        <v>37</v>
      </c>
      <c r="AQ43" s="1">
        <f t="shared" si="31"/>
        <v>0</v>
      </c>
      <c r="AR43" s="1">
        <f t="shared" si="31"/>
        <v>0</v>
      </c>
      <c r="AS43" s="1">
        <f t="shared" si="31"/>
        <v>2.5751473999999996</v>
      </c>
      <c r="AT43" s="1">
        <f t="shared" si="31"/>
        <v>0</v>
      </c>
      <c r="AU43" s="1">
        <f t="shared" si="31"/>
        <v>0</v>
      </c>
      <c r="AV43" s="1">
        <f t="shared" si="31"/>
        <v>0.495</v>
      </c>
      <c r="AW43" s="1">
        <f t="shared" si="31"/>
        <v>0</v>
      </c>
      <c r="AX43" s="1">
        <f t="shared" si="31"/>
        <v>0</v>
      </c>
      <c r="AY43" s="1">
        <f t="shared" si="31"/>
        <v>0</v>
      </c>
      <c r="AZ43" s="1">
        <f t="shared" si="31"/>
        <v>30</v>
      </c>
      <c r="BA43" s="1">
        <f t="shared" si="31"/>
        <v>0</v>
      </c>
      <c r="BB43" s="1">
        <f t="shared" si="31"/>
        <v>3</v>
      </c>
    </row>
    <row r="44" spans="1:54" ht="31.5" x14ac:dyDescent="0.25">
      <c r="A44" s="26" t="s">
        <v>69</v>
      </c>
      <c r="B44" s="27" t="s">
        <v>68</v>
      </c>
      <c r="C44" s="28" t="s">
        <v>8</v>
      </c>
      <c r="D44" s="2">
        <f t="shared" ref="D44:AI44" si="32">SUM(D45,D50)</f>
        <v>0</v>
      </c>
      <c r="E44" s="29">
        <f t="shared" si="32"/>
        <v>1.0631521500000001</v>
      </c>
      <c r="F44" s="2">
        <f t="shared" si="32"/>
        <v>0.4</v>
      </c>
      <c r="G44" s="2">
        <f t="shared" si="32"/>
        <v>0</v>
      </c>
      <c r="H44" s="2">
        <f t="shared" si="32"/>
        <v>0</v>
      </c>
      <c r="I44" s="2">
        <f t="shared" si="32"/>
        <v>0</v>
      </c>
      <c r="J44" s="2">
        <f t="shared" si="32"/>
        <v>0</v>
      </c>
      <c r="K44" s="2">
        <f t="shared" si="32"/>
        <v>0</v>
      </c>
      <c r="L44" s="2">
        <f t="shared" si="32"/>
        <v>0</v>
      </c>
      <c r="M44" s="2">
        <f t="shared" si="32"/>
        <v>0</v>
      </c>
      <c r="N44" s="2">
        <f t="shared" si="32"/>
        <v>3</v>
      </c>
      <c r="O44" s="2">
        <f t="shared" si="32"/>
        <v>0</v>
      </c>
      <c r="P44" s="2">
        <f t="shared" si="32"/>
        <v>0</v>
      </c>
      <c r="Q44" s="2">
        <f t="shared" si="32"/>
        <v>0</v>
      </c>
      <c r="R44" s="2">
        <f t="shared" si="32"/>
        <v>0</v>
      </c>
      <c r="S44" s="2">
        <f t="shared" si="32"/>
        <v>0</v>
      </c>
      <c r="T44" s="2">
        <f t="shared" si="32"/>
        <v>0</v>
      </c>
      <c r="U44" s="2">
        <f t="shared" si="32"/>
        <v>0</v>
      </c>
      <c r="V44" s="2">
        <f t="shared" si="32"/>
        <v>0</v>
      </c>
      <c r="W44" s="2">
        <f t="shared" si="32"/>
        <v>0</v>
      </c>
      <c r="X44" s="2">
        <f t="shared" si="32"/>
        <v>0</v>
      </c>
      <c r="Y44" s="2">
        <f t="shared" si="32"/>
        <v>0.33250629999999998</v>
      </c>
      <c r="Z44" s="2">
        <f t="shared" si="32"/>
        <v>0.4</v>
      </c>
      <c r="AA44" s="2">
        <f t="shared" si="32"/>
        <v>0</v>
      </c>
      <c r="AB44" s="2">
        <f t="shared" si="32"/>
        <v>0</v>
      </c>
      <c r="AC44" s="2">
        <f t="shared" si="32"/>
        <v>0</v>
      </c>
      <c r="AD44" s="2">
        <f t="shared" si="32"/>
        <v>0</v>
      </c>
      <c r="AE44" s="2">
        <f t="shared" si="32"/>
        <v>0</v>
      </c>
      <c r="AF44" s="2">
        <f t="shared" si="32"/>
        <v>0</v>
      </c>
      <c r="AG44" s="2">
        <f t="shared" si="32"/>
        <v>0</v>
      </c>
      <c r="AH44" s="2">
        <f t="shared" si="32"/>
        <v>0</v>
      </c>
      <c r="AI44" s="2">
        <f t="shared" si="32"/>
        <v>0</v>
      </c>
      <c r="AJ44" s="2">
        <f t="shared" ref="AJ44:BB44" si="33">SUM(AJ45,AJ50)</f>
        <v>0</v>
      </c>
      <c r="AK44" s="2">
        <f t="shared" si="33"/>
        <v>0</v>
      </c>
      <c r="AL44" s="2">
        <f t="shared" si="33"/>
        <v>0</v>
      </c>
      <c r="AM44" s="2">
        <f t="shared" si="33"/>
        <v>0</v>
      </c>
      <c r="AN44" s="2">
        <f t="shared" si="33"/>
        <v>0</v>
      </c>
      <c r="AO44" s="2">
        <f t="shared" si="33"/>
        <v>0</v>
      </c>
      <c r="AP44" s="2">
        <f t="shared" si="33"/>
        <v>0</v>
      </c>
      <c r="AQ44" s="2">
        <f t="shared" si="33"/>
        <v>0</v>
      </c>
      <c r="AR44" s="2">
        <f t="shared" si="33"/>
        <v>0</v>
      </c>
      <c r="AS44" s="2">
        <f t="shared" si="33"/>
        <v>0.73064584999999993</v>
      </c>
      <c r="AT44" s="2">
        <f t="shared" si="33"/>
        <v>0</v>
      </c>
      <c r="AU44" s="2">
        <f t="shared" si="33"/>
        <v>0</v>
      </c>
      <c r="AV44" s="2">
        <f t="shared" si="33"/>
        <v>0</v>
      </c>
      <c r="AW44" s="2">
        <f t="shared" si="33"/>
        <v>0</v>
      </c>
      <c r="AX44" s="2">
        <f t="shared" si="33"/>
        <v>0</v>
      </c>
      <c r="AY44" s="2">
        <f t="shared" si="33"/>
        <v>0</v>
      </c>
      <c r="AZ44" s="2">
        <f t="shared" si="33"/>
        <v>0</v>
      </c>
      <c r="BA44" s="2">
        <f t="shared" si="33"/>
        <v>0</v>
      </c>
      <c r="BB44" s="2">
        <f t="shared" si="33"/>
        <v>3</v>
      </c>
    </row>
    <row r="45" spans="1:54" x14ac:dyDescent="0.25">
      <c r="A45" s="26" t="s">
        <v>60</v>
      </c>
      <c r="B45" s="27" t="s">
        <v>67</v>
      </c>
      <c r="C45" s="28" t="s">
        <v>8</v>
      </c>
      <c r="D45" s="29">
        <f>SUM(D46:D46)</f>
        <v>0</v>
      </c>
      <c r="E45" s="29">
        <f t="shared" ref="E45:N45" si="34">SUM(E46:E49)</f>
        <v>1.0631521500000001</v>
      </c>
      <c r="F45" s="29">
        <f t="shared" si="34"/>
        <v>0.4</v>
      </c>
      <c r="G45" s="29">
        <f t="shared" si="34"/>
        <v>0</v>
      </c>
      <c r="H45" s="29">
        <f t="shared" si="34"/>
        <v>0</v>
      </c>
      <c r="I45" s="29">
        <f t="shared" si="34"/>
        <v>0</v>
      </c>
      <c r="J45" s="29">
        <f t="shared" si="34"/>
        <v>0</v>
      </c>
      <c r="K45" s="29">
        <f t="shared" si="34"/>
        <v>0</v>
      </c>
      <c r="L45" s="29">
        <f t="shared" si="34"/>
        <v>0</v>
      </c>
      <c r="M45" s="29">
        <f t="shared" si="34"/>
        <v>0</v>
      </c>
      <c r="N45" s="29">
        <f t="shared" si="34"/>
        <v>3</v>
      </c>
      <c r="O45" s="29">
        <f t="shared" ref="O45:AR45" si="35">SUM(O46:O46)</f>
        <v>0</v>
      </c>
      <c r="P45" s="29">
        <f t="shared" si="35"/>
        <v>0</v>
      </c>
      <c r="Q45" s="29">
        <f t="shared" si="35"/>
        <v>0</v>
      </c>
      <c r="R45" s="29">
        <f t="shared" si="35"/>
        <v>0</v>
      </c>
      <c r="S45" s="29">
        <f t="shared" si="35"/>
        <v>0</v>
      </c>
      <c r="T45" s="29">
        <f t="shared" si="35"/>
        <v>0</v>
      </c>
      <c r="U45" s="29">
        <f t="shared" si="35"/>
        <v>0</v>
      </c>
      <c r="V45" s="29">
        <f t="shared" si="35"/>
        <v>0</v>
      </c>
      <c r="W45" s="29">
        <f t="shared" si="35"/>
        <v>0</v>
      </c>
      <c r="X45" s="29">
        <f t="shared" si="35"/>
        <v>0</v>
      </c>
      <c r="Y45" s="29">
        <f t="shared" si="35"/>
        <v>0.33250629999999998</v>
      </c>
      <c r="Z45" s="29">
        <f t="shared" si="35"/>
        <v>0.4</v>
      </c>
      <c r="AA45" s="29">
        <f t="shared" si="35"/>
        <v>0</v>
      </c>
      <c r="AB45" s="29">
        <f t="shared" si="35"/>
        <v>0</v>
      </c>
      <c r="AC45" s="29">
        <f t="shared" si="35"/>
        <v>0</v>
      </c>
      <c r="AD45" s="29">
        <f t="shared" si="35"/>
        <v>0</v>
      </c>
      <c r="AE45" s="29">
        <f t="shared" si="35"/>
        <v>0</v>
      </c>
      <c r="AF45" s="29">
        <f t="shared" si="35"/>
        <v>0</v>
      </c>
      <c r="AG45" s="29">
        <f t="shared" si="35"/>
        <v>0</v>
      </c>
      <c r="AH45" s="29">
        <f t="shared" si="35"/>
        <v>0</v>
      </c>
      <c r="AI45" s="29">
        <f t="shared" si="35"/>
        <v>0</v>
      </c>
      <c r="AJ45" s="29">
        <f t="shared" si="35"/>
        <v>0</v>
      </c>
      <c r="AK45" s="29">
        <f t="shared" si="35"/>
        <v>0</v>
      </c>
      <c r="AL45" s="29">
        <f t="shared" si="35"/>
        <v>0</v>
      </c>
      <c r="AM45" s="29">
        <f t="shared" si="35"/>
        <v>0</v>
      </c>
      <c r="AN45" s="29">
        <f t="shared" si="35"/>
        <v>0</v>
      </c>
      <c r="AO45" s="29">
        <f t="shared" si="35"/>
        <v>0</v>
      </c>
      <c r="AP45" s="29">
        <f t="shared" si="35"/>
        <v>0</v>
      </c>
      <c r="AQ45" s="29">
        <f t="shared" si="35"/>
        <v>0</v>
      </c>
      <c r="AR45" s="29">
        <f t="shared" si="35"/>
        <v>0</v>
      </c>
      <c r="AS45" s="29">
        <f t="shared" ref="AS45:BB45" si="36">SUM(AS46:AS49)</f>
        <v>0.73064584999999993</v>
      </c>
      <c r="AT45" s="29">
        <f t="shared" si="36"/>
        <v>0</v>
      </c>
      <c r="AU45" s="29">
        <f t="shared" si="36"/>
        <v>0</v>
      </c>
      <c r="AV45" s="29">
        <f t="shared" si="36"/>
        <v>0</v>
      </c>
      <c r="AW45" s="29">
        <f t="shared" si="36"/>
        <v>0</v>
      </c>
      <c r="AX45" s="29">
        <f t="shared" si="36"/>
        <v>0</v>
      </c>
      <c r="AY45" s="29">
        <f t="shared" si="36"/>
        <v>0</v>
      </c>
      <c r="AZ45" s="29">
        <f t="shared" si="36"/>
        <v>0</v>
      </c>
      <c r="BA45" s="29">
        <f t="shared" si="36"/>
        <v>0</v>
      </c>
      <c r="BB45" s="29">
        <f t="shared" si="36"/>
        <v>3</v>
      </c>
    </row>
    <row r="46" spans="1:54" ht="31.5" x14ac:dyDescent="0.25">
      <c r="A46" s="32" t="s">
        <v>60</v>
      </c>
      <c r="B46" s="33" t="s">
        <v>66</v>
      </c>
      <c r="C46" s="28" t="s">
        <v>65</v>
      </c>
      <c r="D46" s="29" t="s">
        <v>0</v>
      </c>
      <c r="E46" s="29">
        <f t="shared" ref="E46:N49" si="37">SUM(O46,Y46,AI46,AS46)</f>
        <v>0.33250629999999998</v>
      </c>
      <c r="F46" s="29">
        <f t="shared" si="37"/>
        <v>0.4</v>
      </c>
      <c r="G46" s="29">
        <f t="shared" si="37"/>
        <v>0</v>
      </c>
      <c r="H46" s="29">
        <f t="shared" si="37"/>
        <v>0</v>
      </c>
      <c r="I46" s="29">
        <f t="shared" si="37"/>
        <v>0</v>
      </c>
      <c r="J46" s="29">
        <f t="shared" si="37"/>
        <v>0</v>
      </c>
      <c r="K46" s="29">
        <f t="shared" si="37"/>
        <v>0</v>
      </c>
      <c r="L46" s="29">
        <f t="shared" si="37"/>
        <v>0</v>
      </c>
      <c r="M46" s="29">
        <f t="shared" si="37"/>
        <v>0</v>
      </c>
      <c r="N46" s="29">
        <f t="shared" si="37"/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29">
        <v>0.33250629999999998</v>
      </c>
      <c r="Z46" s="29">
        <v>0.4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29">
        <v>0</v>
      </c>
      <c r="BA46" s="29">
        <v>0</v>
      </c>
      <c r="BB46" s="29">
        <v>0</v>
      </c>
    </row>
    <row r="47" spans="1:54" ht="47.25" x14ac:dyDescent="0.25">
      <c r="A47" s="26" t="s">
        <v>60</v>
      </c>
      <c r="B47" s="33" t="s">
        <v>64</v>
      </c>
      <c r="C47" s="34" t="s">
        <v>63</v>
      </c>
      <c r="D47" s="29" t="s">
        <v>0</v>
      </c>
      <c r="E47" s="29">
        <f t="shared" si="37"/>
        <v>0.25630236000000001</v>
      </c>
      <c r="F47" s="29">
        <f t="shared" si="37"/>
        <v>0</v>
      </c>
      <c r="G47" s="29">
        <f t="shared" si="37"/>
        <v>0</v>
      </c>
      <c r="H47" s="29">
        <f t="shared" si="37"/>
        <v>0</v>
      </c>
      <c r="I47" s="29">
        <f t="shared" si="37"/>
        <v>0</v>
      </c>
      <c r="J47" s="29">
        <f t="shared" si="37"/>
        <v>0</v>
      </c>
      <c r="K47" s="29">
        <f t="shared" si="37"/>
        <v>0</v>
      </c>
      <c r="L47" s="29">
        <f t="shared" si="37"/>
        <v>0</v>
      </c>
      <c r="M47" s="29">
        <f t="shared" si="37"/>
        <v>0</v>
      </c>
      <c r="N47" s="29">
        <f t="shared" si="37"/>
        <v>1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29">
        <v>0.25630236000000001</v>
      </c>
      <c r="AT47" s="29">
        <v>0</v>
      </c>
      <c r="AU47" s="29">
        <v>0</v>
      </c>
      <c r="AV47" s="29">
        <v>0</v>
      </c>
      <c r="AW47" s="29">
        <v>0</v>
      </c>
      <c r="AX47" s="29">
        <v>0</v>
      </c>
      <c r="AY47" s="29">
        <v>0</v>
      </c>
      <c r="AZ47" s="29">
        <v>0</v>
      </c>
      <c r="BA47" s="29">
        <v>0</v>
      </c>
      <c r="BB47" s="29">
        <v>1</v>
      </c>
    </row>
    <row r="48" spans="1:54" ht="47.25" x14ac:dyDescent="0.25">
      <c r="A48" s="26" t="s">
        <v>60</v>
      </c>
      <c r="B48" s="33" t="s">
        <v>62</v>
      </c>
      <c r="C48" s="34" t="s">
        <v>61</v>
      </c>
      <c r="D48" s="29" t="s">
        <v>0</v>
      </c>
      <c r="E48" s="29">
        <f t="shared" si="37"/>
        <v>0.26198709999999997</v>
      </c>
      <c r="F48" s="29">
        <f t="shared" si="37"/>
        <v>0</v>
      </c>
      <c r="G48" s="29">
        <f t="shared" si="37"/>
        <v>0</v>
      </c>
      <c r="H48" s="29">
        <f t="shared" si="37"/>
        <v>0</v>
      </c>
      <c r="I48" s="29">
        <f t="shared" si="37"/>
        <v>0</v>
      </c>
      <c r="J48" s="29">
        <f t="shared" si="37"/>
        <v>0</v>
      </c>
      <c r="K48" s="29">
        <f t="shared" si="37"/>
        <v>0</v>
      </c>
      <c r="L48" s="29">
        <f t="shared" si="37"/>
        <v>0</v>
      </c>
      <c r="M48" s="29">
        <f t="shared" si="37"/>
        <v>0</v>
      </c>
      <c r="N48" s="29">
        <f t="shared" si="37"/>
        <v>1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29">
        <v>0.26198709999999997</v>
      </c>
      <c r="AT48" s="29">
        <v>0</v>
      </c>
      <c r="AU48" s="29">
        <v>0</v>
      </c>
      <c r="AV48" s="29">
        <v>0</v>
      </c>
      <c r="AW48" s="29">
        <v>0</v>
      </c>
      <c r="AX48" s="29">
        <v>0</v>
      </c>
      <c r="AY48" s="29">
        <v>0</v>
      </c>
      <c r="AZ48" s="29">
        <v>0</v>
      </c>
      <c r="BA48" s="29">
        <v>0</v>
      </c>
      <c r="BB48" s="29">
        <v>1</v>
      </c>
    </row>
    <row r="49" spans="1:54" ht="47.25" x14ac:dyDescent="0.25">
      <c r="A49" s="26" t="s">
        <v>60</v>
      </c>
      <c r="B49" s="33" t="s">
        <v>59</v>
      </c>
      <c r="C49" s="34" t="s">
        <v>58</v>
      </c>
      <c r="D49" s="29" t="s">
        <v>0</v>
      </c>
      <c r="E49" s="29">
        <f t="shared" si="37"/>
        <v>0.21235639000000001</v>
      </c>
      <c r="F49" s="29">
        <f t="shared" si="37"/>
        <v>0</v>
      </c>
      <c r="G49" s="29">
        <f t="shared" si="37"/>
        <v>0</v>
      </c>
      <c r="H49" s="29">
        <f t="shared" si="37"/>
        <v>0</v>
      </c>
      <c r="I49" s="29">
        <f t="shared" si="37"/>
        <v>0</v>
      </c>
      <c r="J49" s="29">
        <f t="shared" si="37"/>
        <v>0</v>
      </c>
      <c r="K49" s="29">
        <f t="shared" si="37"/>
        <v>0</v>
      </c>
      <c r="L49" s="29">
        <f t="shared" si="37"/>
        <v>0</v>
      </c>
      <c r="M49" s="29">
        <f t="shared" si="37"/>
        <v>0</v>
      </c>
      <c r="N49" s="29">
        <f t="shared" si="37"/>
        <v>1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29">
        <v>0.21235639000000001</v>
      </c>
      <c r="AT49" s="29">
        <v>0</v>
      </c>
      <c r="AU49" s="29">
        <v>0</v>
      </c>
      <c r="AV49" s="29">
        <v>0</v>
      </c>
      <c r="AW49" s="29">
        <v>0</v>
      </c>
      <c r="AX49" s="29">
        <v>0</v>
      </c>
      <c r="AY49" s="29">
        <v>0</v>
      </c>
      <c r="AZ49" s="29">
        <v>0</v>
      </c>
      <c r="BA49" s="29">
        <v>0</v>
      </c>
      <c r="BB49" s="29">
        <v>1</v>
      </c>
    </row>
    <row r="50" spans="1:54" ht="31.5" hidden="1" x14ac:dyDescent="0.25">
      <c r="A50" s="32" t="s">
        <v>57</v>
      </c>
      <c r="B50" s="33" t="s">
        <v>56</v>
      </c>
      <c r="C50" s="28" t="s">
        <v>8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</row>
    <row r="51" spans="1:54" ht="31.5" x14ac:dyDescent="0.25">
      <c r="A51" s="32" t="s">
        <v>55</v>
      </c>
      <c r="B51" s="33" t="s">
        <v>54</v>
      </c>
      <c r="C51" s="34" t="s">
        <v>8</v>
      </c>
      <c r="D51" s="1">
        <f t="shared" ref="D51:AI51" si="38">SUM(D52,D54)</f>
        <v>0</v>
      </c>
      <c r="E51" s="29">
        <f t="shared" si="38"/>
        <v>1.42890337</v>
      </c>
      <c r="F51" s="1">
        <f t="shared" si="38"/>
        <v>0</v>
      </c>
      <c r="G51" s="1">
        <f t="shared" si="38"/>
        <v>0</v>
      </c>
      <c r="H51" s="1">
        <f t="shared" si="38"/>
        <v>0.495</v>
      </c>
      <c r="I51" s="1">
        <f t="shared" si="38"/>
        <v>0</v>
      </c>
      <c r="J51" s="1">
        <f t="shared" si="38"/>
        <v>0</v>
      </c>
      <c r="K51" s="1">
        <f t="shared" si="38"/>
        <v>0</v>
      </c>
      <c r="L51" s="1">
        <f t="shared" si="38"/>
        <v>0</v>
      </c>
      <c r="M51" s="1">
        <f t="shared" si="38"/>
        <v>0</v>
      </c>
      <c r="N51" s="1">
        <f t="shared" si="38"/>
        <v>0</v>
      </c>
      <c r="O51" s="1">
        <f t="shared" si="38"/>
        <v>0</v>
      </c>
      <c r="P51" s="1">
        <f t="shared" si="38"/>
        <v>0</v>
      </c>
      <c r="Q51" s="1">
        <f t="shared" si="38"/>
        <v>0</v>
      </c>
      <c r="R51" s="1">
        <f t="shared" si="38"/>
        <v>0</v>
      </c>
      <c r="S51" s="1">
        <f t="shared" si="38"/>
        <v>0</v>
      </c>
      <c r="T51" s="1">
        <f t="shared" si="38"/>
        <v>0</v>
      </c>
      <c r="U51" s="1">
        <f t="shared" si="38"/>
        <v>0</v>
      </c>
      <c r="V51" s="1">
        <f t="shared" si="38"/>
        <v>0</v>
      </c>
      <c r="W51" s="1">
        <f t="shared" si="38"/>
        <v>0</v>
      </c>
      <c r="X51" s="1">
        <f t="shared" si="38"/>
        <v>0</v>
      </c>
      <c r="Y51" s="1">
        <f t="shared" si="38"/>
        <v>0</v>
      </c>
      <c r="Z51" s="1">
        <f t="shared" si="38"/>
        <v>0</v>
      </c>
      <c r="AA51" s="1">
        <f t="shared" si="38"/>
        <v>0</v>
      </c>
      <c r="AB51" s="1">
        <f t="shared" si="38"/>
        <v>0</v>
      </c>
      <c r="AC51" s="1">
        <f t="shared" si="38"/>
        <v>0</v>
      </c>
      <c r="AD51" s="1">
        <f t="shared" si="38"/>
        <v>0</v>
      </c>
      <c r="AE51" s="1">
        <f t="shared" si="38"/>
        <v>0</v>
      </c>
      <c r="AF51" s="1">
        <f t="shared" si="38"/>
        <v>0</v>
      </c>
      <c r="AG51" s="1">
        <f t="shared" si="38"/>
        <v>0</v>
      </c>
      <c r="AH51" s="1">
        <f t="shared" si="38"/>
        <v>0</v>
      </c>
      <c r="AI51" s="1">
        <f t="shared" si="38"/>
        <v>0</v>
      </c>
      <c r="AJ51" s="1">
        <f t="shared" ref="AJ51:BB51" si="39">SUM(AJ52,AJ54)</f>
        <v>0</v>
      </c>
      <c r="AK51" s="1">
        <f t="shared" si="39"/>
        <v>0</v>
      </c>
      <c r="AL51" s="1">
        <f t="shared" si="39"/>
        <v>0</v>
      </c>
      <c r="AM51" s="1">
        <f t="shared" si="39"/>
        <v>0</v>
      </c>
      <c r="AN51" s="1">
        <f t="shared" si="39"/>
        <v>0</v>
      </c>
      <c r="AO51" s="1">
        <f t="shared" si="39"/>
        <v>0</v>
      </c>
      <c r="AP51" s="1">
        <f t="shared" si="39"/>
        <v>0</v>
      </c>
      <c r="AQ51" s="1">
        <f t="shared" si="39"/>
        <v>0</v>
      </c>
      <c r="AR51" s="1">
        <f t="shared" si="39"/>
        <v>0</v>
      </c>
      <c r="AS51" s="1">
        <f t="shared" si="39"/>
        <v>1.42890337</v>
      </c>
      <c r="AT51" s="1">
        <f t="shared" si="39"/>
        <v>0</v>
      </c>
      <c r="AU51" s="1">
        <f t="shared" si="39"/>
        <v>0</v>
      </c>
      <c r="AV51" s="1">
        <f t="shared" si="39"/>
        <v>0.495</v>
      </c>
      <c r="AW51" s="1">
        <f t="shared" si="39"/>
        <v>0</v>
      </c>
      <c r="AX51" s="1">
        <f t="shared" si="39"/>
        <v>0</v>
      </c>
      <c r="AY51" s="1">
        <f t="shared" si="39"/>
        <v>0</v>
      </c>
      <c r="AZ51" s="1">
        <f t="shared" si="39"/>
        <v>0</v>
      </c>
      <c r="BA51" s="1">
        <f t="shared" si="39"/>
        <v>0</v>
      </c>
      <c r="BB51" s="1">
        <f t="shared" si="39"/>
        <v>0</v>
      </c>
    </row>
    <row r="52" spans="1:54" x14ac:dyDescent="0.25">
      <c r="A52" s="26" t="s">
        <v>52</v>
      </c>
      <c r="B52" s="27" t="s">
        <v>53</v>
      </c>
      <c r="C52" s="28" t="s">
        <v>8</v>
      </c>
      <c r="D52" s="29">
        <f t="shared" ref="D52:AI52" si="40">SUM(D53)</f>
        <v>0</v>
      </c>
      <c r="E52" s="29">
        <f t="shared" si="40"/>
        <v>1.42890337</v>
      </c>
      <c r="F52" s="29">
        <f t="shared" si="40"/>
        <v>0</v>
      </c>
      <c r="G52" s="29">
        <f t="shared" si="40"/>
        <v>0</v>
      </c>
      <c r="H52" s="29">
        <f t="shared" si="40"/>
        <v>0.495</v>
      </c>
      <c r="I52" s="29">
        <f t="shared" si="40"/>
        <v>0</v>
      </c>
      <c r="J52" s="29">
        <f t="shared" si="40"/>
        <v>0</v>
      </c>
      <c r="K52" s="29">
        <f t="shared" si="40"/>
        <v>0</v>
      </c>
      <c r="L52" s="29">
        <f t="shared" si="40"/>
        <v>0</v>
      </c>
      <c r="M52" s="29">
        <f t="shared" si="40"/>
        <v>0</v>
      </c>
      <c r="N52" s="29">
        <f t="shared" si="40"/>
        <v>0</v>
      </c>
      <c r="O52" s="29">
        <f t="shared" si="40"/>
        <v>0</v>
      </c>
      <c r="P52" s="29">
        <f t="shared" si="40"/>
        <v>0</v>
      </c>
      <c r="Q52" s="29">
        <f t="shared" si="40"/>
        <v>0</v>
      </c>
      <c r="R52" s="29">
        <f t="shared" si="40"/>
        <v>0</v>
      </c>
      <c r="S52" s="29">
        <f t="shared" si="40"/>
        <v>0</v>
      </c>
      <c r="T52" s="29">
        <f t="shared" si="40"/>
        <v>0</v>
      </c>
      <c r="U52" s="29">
        <f t="shared" si="40"/>
        <v>0</v>
      </c>
      <c r="V52" s="29">
        <f t="shared" si="40"/>
        <v>0</v>
      </c>
      <c r="W52" s="29">
        <f t="shared" si="40"/>
        <v>0</v>
      </c>
      <c r="X52" s="29">
        <f t="shared" si="40"/>
        <v>0</v>
      </c>
      <c r="Y52" s="29">
        <f t="shared" si="40"/>
        <v>0</v>
      </c>
      <c r="Z52" s="29">
        <f t="shared" si="40"/>
        <v>0</v>
      </c>
      <c r="AA52" s="29">
        <f t="shared" si="40"/>
        <v>0</v>
      </c>
      <c r="AB52" s="29">
        <f t="shared" si="40"/>
        <v>0</v>
      </c>
      <c r="AC52" s="29">
        <f t="shared" si="40"/>
        <v>0</v>
      </c>
      <c r="AD52" s="29">
        <f t="shared" si="40"/>
        <v>0</v>
      </c>
      <c r="AE52" s="29">
        <f t="shared" si="40"/>
        <v>0</v>
      </c>
      <c r="AF52" s="29">
        <f t="shared" si="40"/>
        <v>0</v>
      </c>
      <c r="AG52" s="29">
        <f t="shared" si="40"/>
        <v>0</v>
      </c>
      <c r="AH52" s="29">
        <f t="shared" si="40"/>
        <v>0</v>
      </c>
      <c r="AI52" s="29">
        <f t="shared" si="40"/>
        <v>0</v>
      </c>
      <c r="AJ52" s="29">
        <f t="shared" ref="AJ52:BB52" si="41">SUM(AJ53)</f>
        <v>0</v>
      </c>
      <c r="AK52" s="29">
        <f t="shared" si="41"/>
        <v>0</v>
      </c>
      <c r="AL52" s="29">
        <f t="shared" si="41"/>
        <v>0</v>
      </c>
      <c r="AM52" s="29">
        <f t="shared" si="41"/>
        <v>0</v>
      </c>
      <c r="AN52" s="29">
        <f t="shared" si="41"/>
        <v>0</v>
      </c>
      <c r="AO52" s="29">
        <f t="shared" si="41"/>
        <v>0</v>
      </c>
      <c r="AP52" s="29">
        <f t="shared" si="41"/>
        <v>0</v>
      </c>
      <c r="AQ52" s="29">
        <f t="shared" si="41"/>
        <v>0</v>
      </c>
      <c r="AR52" s="29">
        <f t="shared" si="41"/>
        <v>0</v>
      </c>
      <c r="AS52" s="29">
        <f t="shared" si="41"/>
        <v>1.42890337</v>
      </c>
      <c r="AT52" s="29">
        <f t="shared" si="41"/>
        <v>0</v>
      </c>
      <c r="AU52" s="29">
        <f t="shared" si="41"/>
        <v>0</v>
      </c>
      <c r="AV52" s="29">
        <f t="shared" si="41"/>
        <v>0.495</v>
      </c>
      <c r="AW52" s="29">
        <f t="shared" si="41"/>
        <v>0</v>
      </c>
      <c r="AX52" s="29">
        <f t="shared" si="41"/>
        <v>0</v>
      </c>
      <c r="AY52" s="29">
        <f t="shared" si="41"/>
        <v>0</v>
      </c>
      <c r="AZ52" s="29">
        <f t="shared" si="41"/>
        <v>0</v>
      </c>
      <c r="BA52" s="29">
        <f t="shared" si="41"/>
        <v>0</v>
      </c>
      <c r="BB52" s="29">
        <f t="shared" si="41"/>
        <v>0</v>
      </c>
    </row>
    <row r="53" spans="1:54" ht="31.5" x14ac:dyDescent="0.25">
      <c r="A53" s="26" t="s">
        <v>52</v>
      </c>
      <c r="B53" s="33" t="s">
        <v>51</v>
      </c>
      <c r="C53" s="28" t="s">
        <v>50</v>
      </c>
      <c r="D53" s="29">
        <f t="shared" ref="D53:M53" si="42">SUM(N53,X53,AH53,AR53)</f>
        <v>0</v>
      </c>
      <c r="E53" s="29">
        <f t="shared" si="42"/>
        <v>1.42890337</v>
      </c>
      <c r="F53" s="29">
        <f t="shared" si="42"/>
        <v>0</v>
      </c>
      <c r="G53" s="29">
        <f t="shared" si="42"/>
        <v>0</v>
      </c>
      <c r="H53" s="29">
        <f t="shared" si="42"/>
        <v>0.495</v>
      </c>
      <c r="I53" s="29">
        <f t="shared" si="42"/>
        <v>0</v>
      </c>
      <c r="J53" s="29">
        <f t="shared" si="42"/>
        <v>0</v>
      </c>
      <c r="K53" s="29">
        <f t="shared" si="42"/>
        <v>0</v>
      </c>
      <c r="L53" s="29">
        <f t="shared" si="42"/>
        <v>0</v>
      </c>
      <c r="M53" s="29">
        <f t="shared" si="42"/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36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f>1.42890337</f>
        <v>1.42890337</v>
      </c>
      <c r="AT53" s="29">
        <v>0</v>
      </c>
      <c r="AU53" s="29">
        <v>0</v>
      </c>
      <c r="AV53" s="29">
        <v>0.495</v>
      </c>
      <c r="AW53" s="29">
        <v>0</v>
      </c>
      <c r="AX53" s="29">
        <v>0</v>
      </c>
      <c r="AY53" s="29">
        <v>0</v>
      </c>
      <c r="AZ53" s="29">
        <v>0</v>
      </c>
      <c r="BA53" s="29">
        <v>0</v>
      </c>
      <c r="BB53" s="29">
        <v>0</v>
      </c>
    </row>
    <row r="54" spans="1:54" hidden="1" x14ac:dyDescent="0.25">
      <c r="A54" s="32" t="s">
        <v>49</v>
      </c>
      <c r="B54" s="33" t="s">
        <v>48</v>
      </c>
      <c r="C54" s="28" t="s">
        <v>8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0</v>
      </c>
      <c r="BA54" s="29">
        <v>0</v>
      </c>
      <c r="BB54" s="29">
        <v>0</v>
      </c>
    </row>
    <row r="55" spans="1:54" x14ac:dyDescent="0.25">
      <c r="A55" s="32" t="s">
        <v>47</v>
      </c>
      <c r="B55" s="33" t="s">
        <v>46</v>
      </c>
      <c r="C55" s="34" t="s">
        <v>8</v>
      </c>
      <c r="D55" s="1">
        <f t="shared" ref="D55:AI55" si="43">SUM(D56,D59,D60,D61,D62,D63,D64,D65)</f>
        <v>0</v>
      </c>
      <c r="E55" s="29">
        <f t="shared" si="43"/>
        <v>1.3609287900000002</v>
      </c>
      <c r="F55" s="1">
        <f t="shared" si="43"/>
        <v>0</v>
      </c>
      <c r="G55" s="1">
        <f t="shared" si="43"/>
        <v>0</v>
      </c>
      <c r="H55" s="1">
        <f t="shared" si="43"/>
        <v>0</v>
      </c>
      <c r="I55" s="1">
        <f t="shared" si="43"/>
        <v>0</v>
      </c>
      <c r="J55" s="1">
        <f t="shared" si="43"/>
        <v>0</v>
      </c>
      <c r="K55" s="1">
        <f t="shared" si="43"/>
        <v>0</v>
      </c>
      <c r="L55" s="1">
        <f t="shared" si="43"/>
        <v>84</v>
      </c>
      <c r="M55" s="1">
        <f t="shared" si="43"/>
        <v>0</v>
      </c>
      <c r="N55" s="1">
        <f t="shared" si="43"/>
        <v>0</v>
      </c>
      <c r="O55" s="1">
        <f t="shared" si="43"/>
        <v>0</v>
      </c>
      <c r="P55" s="1">
        <f t="shared" si="43"/>
        <v>0</v>
      </c>
      <c r="Q55" s="1">
        <f t="shared" si="43"/>
        <v>0</v>
      </c>
      <c r="R55" s="1">
        <f t="shared" si="43"/>
        <v>0</v>
      </c>
      <c r="S55" s="1">
        <f t="shared" si="43"/>
        <v>0</v>
      </c>
      <c r="T55" s="1">
        <f t="shared" si="43"/>
        <v>0</v>
      </c>
      <c r="U55" s="1">
        <f t="shared" si="43"/>
        <v>0</v>
      </c>
      <c r="V55" s="1">
        <f t="shared" si="43"/>
        <v>0</v>
      </c>
      <c r="W55" s="1">
        <f t="shared" si="43"/>
        <v>0</v>
      </c>
      <c r="X55" s="1">
        <f t="shared" si="43"/>
        <v>0</v>
      </c>
      <c r="Y55" s="1">
        <f t="shared" si="43"/>
        <v>0.28120524000000002</v>
      </c>
      <c r="Z55" s="1">
        <f t="shared" si="43"/>
        <v>0</v>
      </c>
      <c r="AA55" s="1">
        <f t="shared" si="43"/>
        <v>0</v>
      </c>
      <c r="AB55" s="1">
        <f t="shared" si="43"/>
        <v>0</v>
      </c>
      <c r="AC55" s="1">
        <f t="shared" si="43"/>
        <v>0</v>
      </c>
      <c r="AD55" s="1">
        <f t="shared" si="43"/>
        <v>0</v>
      </c>
      <c r="AE55" s="1">
        <f t="shared" si="43"/>
        <v>0</v>
      </c>
      <c r="AF55" s="1">
        <f t="shared" si="43"/>
        <v>17</v>
      </c>
      <c r="AG55" s="1">
        <f t="shared" si="43"/>
        <v>0</v>
      </c>
      <c r="AH55" s="1">
        <f t="shared" si="43"/>
        <v>0</v>
      </c>
      <c r="AI55" s="1">
        <f t="shared" si="43"/>
        <v>0.66412537000000005</v>
      </c>
      <c r="AJ55" s="1">
        <f t="shared" ref="AJ55:BB55" si="44">SUM(AJ56,AJ59,AJ60,AJ61,AJ62,AJ63,AJ64,AJ65)</f>
        <v>0</v>
      </c>
      <c r="AK55" s="1">
        <f t="shared" si="44"/>
        <v>0</v>
      </c>
      <c r="AL55" s="1">
        <f t="shared" si="44"/>
        <v>0</v>
      </c>
      <c r="AM55" s="1">
        <f t="shared" si="44"/>
        <v>0</v>
      </c>
      <c r="AN55" s="1">
        <f t="shared" si="44"/>
        <v>0</v>
      </c>
      <c r="AO55" s="1">
        <f t="shared" si="44"/>
        <v>0</v>
      </c>
      <c r="AP55" s="1">
        <f t="shared" si="44"/>
        <v>37</v>
      </c>
      <c r="AQ55" s="1">
        <f t="shared" si="44"/>
        <v>0</v>
      </c>
      <c r="AR55" s="1">
        <f t="shared" si="44"/>
        <v>0</v>
      </c>
      <c r="AS55" s="1">
        <f t="shared" si="44"/>
        <v>0.41559817999999998</v>
      </c>
      <c r="AT55" s="1">
        <f t="shared" si="44"/>
        <v>0</v>
      </c>
      <c r="AU55" s="1">
        <f t="shared" si="44"/>
        <v>0</v>
      </c>
      <c r="AV55" s="1">
        <f t="shared" si="44"/>
        <v>0</v>
      </c>
      <c r="AW55" s="1">
        <f t="shared" si="44"/>
        <v>0</v>
      </c>
      <c r="AX55" s="1">
        <f t="shared" si="44"/>
        <v>0</v>
      </c>
      <c r="AY55" s="1">
        <f t="shared" si="44"/>
        <v>0</v>
      </c>
      <c r="AZ55" s="1">
        <f t="shared" si="44"/>
        <v>30</v>
      </c>
      <c r="BA55" s="1">
        <f t="shared" si="44"/>
        <v>0</v>
      </c>
      <c r="BB55" s="1">
        <f t="shared" si="44"/>
        <v>0</v>
      </c>
    </row>
    <row r="56" spans="1:54" x14ac:dyDescent="0.25">
      <c r="A56" s="26" t="s">
        <v>42</v>
      </c>
      <c r="B56" s="27" t="s">
        <v>45</v>
      </c>
      <c r="C56" s="28" t="s">
        <v>8</v>
      </c>
      <c r="D56" s="29">
        <f>SUM(D57:D57)</f>
        <v>0</v>
      </c>
      <c r="E56" s="29">
        <f t="shared" ref="E56:AJ56" si="45">SUM(E57:E58)</f>
        <v>1.3609287900000002</v>
      </c>
      <c r="F56" s="1">
        <f t="shared" si="45"/>
        <v>0</v>
      </c>
      <c r="G56" s="1">
        <f t="shared" si="45"/>
        <v>0</v>
      </c>
      <c r="H56" s="1">
        <f t="shared" si="45"/>
        <v>0</v>
      </c>
      <c r="I56" s="1">
        <f t="shared" si="45"/>
        <v>0</v>
      </c>
      <c r="J56" s="1">
        <f t="shared" si="45"/>
        <v>0</v>
      </c>
      <c r="K56" s="1">
        <f t="shared" si="45"/>
        <v>0</v>
      </c>
      <c r="L56" s="1">
        <f t="shared" si="45"/>
        <v>84</v>
      </c>
      <c r="M56" s="1">
        <f t="shared" si="45"/>
        <v>0</v>
      </c>
      <c r="N56" s="1">
        <f t="shared" si="45"/>
        <v>0</v>
      </c>
      <c r="O56" s="1">
        <f t="shared" si="45"/>
        <v>0</v>
      </c>
      <c r="P56" s="1">
        <f t="shared" si="45"/>
        <v>0</v>
      </c>
      <c r="Q56" s="1">
        <f t="shared" si="45"/>
        <v>0</v>
      </c>
      <c r="R56" s="1">
        <f t="shared" si="45"/>
        <v>0</v>
      </c>
      <c r="S56" s="1">
        <f t="shared" si="45"/>
        <v>0</v>
      </c>
      <c r="T56" s="1">
        <f t="shared" si="45"/>
        <v>0</v>
      </c>
      <c r="U56" s="1">
        <f t="shared" si="45"/>
        <v>0</v>
      </c>
      <c r="V56" s="1">
        <f t="shared" si="45"/>
        <v>0</v>
      </c>
      <c r="W56" s="1">
        <f t="shared" si="45"/>
        <v>0</v>
      </c>
      <c r="X56" s="1">
        <f t="shared" si="45"/>
        <v>0</v>
      </c>
      <c r="Y56" s="1">
        <f t="shared" si="45"/>
        <v>0.28120524000000002</v>
      </c>
      <c r="Z56" s="1">
        <f t="shared" si="45"/>
        <v>0</v>
      </c>
      <c r="AA56" s="1">
        <f t="shared" si="45"/>
        <v>0</v>
      </c>
      <c r="AB56" s="1">
        <f t="shared" si="45"/>
        <v>0</v>
      </c>
      <c r="AC56" s="1">
        <f t="shared" si="45"/>
        <v>0</v>
      </c>
      <c r="AD56" s="1">
        <f t="shared" si="45"/>
        <v>0</v>
      </c>
      <c r="AE56" s="1">
        <f t="shared" si="45"/>
        <v>0</v>
      </c>
      <c r="AF56" s="1">
        <f t="shared" si="45"/>
        <v>17</v>
      </c>
      <c r="AG56" s="1">
        <f t="shared" si="45"/>
        <v>0</v>
      </c>
      <c r="AH56" s="1">
        <f t="shared" si="45"/>
        <v>0</v>
      </c>
      <c r="AI56" s="1">
        <f t="shared" si="45"/>
        <v>0.66412537000000005</v>
      </c>
      <c r="AJ56" s="1">
        <f t="shared" si="45"/>
        <v>0</v>
      </c>
      <c r="AK56" s="1">
        <f t="shared" ref="AK56:BB56" si="46">SUM(AK57:AK58)</f>
        <v>0</v>
      </c>
      <c r="AL56" s="1">
        <f t="shared" si="46"/>
        <v>0</v>
      </c>
      <c r="AM56" s="1">
        <f t="shared" si="46"/>
        <v>0</v>
      </c>
      <c r="AN56" s="1">
        <f t="shared" si="46"/>
        <v>0</v>
      </c>
      <c r="AO56" s="1">
        <f t="shared" si="46"/>
        <v>0</v>
      </c>
      <c r="AP56" s="1">
        <f t="shared" si="46"/>
        <v>37</v>
      </c>
      <c r="AQ56" s="1">
        <f t="shared" si="46"/>
        <v>0</v>
      </c>
      <c r="AR56" s="1">
        <f t="shared" si="46"/>
        <v>0</v>
      </c>
      <c r="AS56" s="1">
        <f t="shared" si="46"/>
        <v>0.41559817999999998</v>
      </c>
      <c r="AT56" s="1">
        <f t="shared" si="46"/>
        <v>0</v>
      </c>
      <c r="AU56" s="1">
        <f t="shared" si="46"/>
        <v>0</v>
      </c>
      <c r="AV56" s="1">
        <f t="shared" si="46"/>
        <v>0</v>
      </c>
      <c r="AW56" s="1">
        <f t="shared" si="46"/>
        <v>0</v>
      </c>
      <c r="AX56" s="1">
        <f t="shared" si="46"/>
        <v>0</v>
      </c>
      <c r="AY56" s="1">
        <f t="shared" si="46"/>
        <v>0</v>
      </c>
      <c r="AZ56" s="1">
        <f t="shared" si="46"/>
        <v>30</v>
      </c>
      <c r="BA56" s="1">
        <f t="shared" si="46"/>
        <v>0</v>
      </c>
      <c r="BB56" s="1">
        <f t="shared" si="46"/>
        <v>0</v>
      </c>
    </row>
    <row r="57" spans="1:54" ht="31.5" x14ac:dyDescent="0.25">
      <c r="A57" s="32" t="s">
        <v>42</v>
      </c>
      <c r="B57" s="33" t="s">
        <v>44</v>
      </c>
      <c r="C57" s="28" t="s">
        <v>43</v>
      </c>
      <c r="D57" s="29" t="s">
        <v>0</v>
      </c>
      <c r="E57" s="29">
        <f t="shared" ref="E57:N58" si="47">SUM(O57,Y57,AI57,AS57)</f>
        <v>1.3047159700000002</v>
      </c>
      <c r="F57" s="29">
        <f t="shared" si="47"/>
        <v>0</v>
      </c>
      <c r="G57" s="29">
        <f t="shared" si="47"/>
        <v>0</v>
      </c>
      <c r="H57" s="29">
        <f t="shared" si="47"/>
        <v>0</v>
      </c>
      <c r="I57" s="29">
        <f t="shared" si="47"/>
        <v>0</v>
      </c>
      <c r="J57" s="29">
        <f t="shared" si="47"/>
        <v>0</v>
      </c>
      <c r="K57" s="29">
        <f t="shared" si="47"/>
        <v>0</v>
      </c>
      <c r="L57" s="29">
        <f t="shared" si="47"/>
        <v>80</v>
      </c>
      <c r="M57" s="29">
        <f t="shared" si="47"/>
        <v>0</v>
      </c>
      <c r="N57" s="29">
        <f t="shared" si="47"/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29">
        <v>0.28120524000000002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17</v>
      </c>
      <c r="AG57" s="29">
        <v>0</v>
      </c>
      <c r="AH57" s="29">
        <v>0</v>
      </c>
      <c r="AI57" s="1">
        <v>0.66412537000000005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37</v>
      </c>
      <c r="AQ57" s="29">
        <v>0</v>
      </c>
      <c r="AR57" s="29">
        <v>0</v>
      </c>
      <c r="AS57" s="29">
        <f>0.35938536</f>
        <v>0.35938535999999999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29">
        <v>26</v>
      </c>
      <c r="BA57" s="29">
        <v>0</v>
      </c>
      <c r="BB57" s="29">
        <v>0</v>
      </c>
    </row>
    <row r="58" spans="1:54" ht="47.25" x14ac:dyDescent="0.25">
      <c r="A58" s="26" t="s">
        <v>42</v>
      </c>
      <c r="B58" s="33" t="s">
        <v>41</v>
      </c>
      <c r="C58" s="28" t="s">
        <v>40</v>
      </c>
      <c r="D58" s="29" t="s">
        <v>0</v>
      </c>
      <c r="E58" s="29">
        <f t="shared" si="47"/>
        <v>5.6212819999999997E-2</v>
      </c>
      <c r="F58" s="29">
        <f t="shared" si="47"/>
        <v>0</v>
      </c>
      <c r="G58" s="29">
        <f t="shared" si="47"/>
        <v>0</v>
      </c>
      <c r="H58" s="29">
        <f t="shared" si="47"/>
        <v>0</v>
      </c>
      <c r="I58" s="29">
        <f t="shared" si="47"/>
        <v>0</v>
      </c>
      <c r="J58" s="29">
        <f t="shared" si="47"/>
        <v>0</v>
      </c>
      <c r="K58" s="29">
        <f t="shared" si="47"/>
        <v>0</v>
      </c>
      <c r="L58" s="29">
        <f t="shared" si="47"/>
        <v>4</v>
      </c>
      <c r="M58" s="29">
        <f t="shared" si="47"/>
        <v>0</v>
      </c>
      <c r="N58" s="29">
        <f t="shared" si="47"/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36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f>0.05621282</f>
        <v>5.6212819999999997E-2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29">
        <v>4</v>
      </c>
      <c r="BA58" s="29">
        <v>0</v>
      </c>
      <c r="BB58" s="29">
        <v>0</v>
      </c>
    </row>
    <row r="59" spans="1:54" hidden="1" x14ac:dyDescent="0.25">
      <c r="A59" s="32" t="s">
        <v>39</v>
      </c>
      <c r="B59" s="33" t="s">
        <v>38</v>
      </c>
      <c r="C59" s="28" t="s">
        <v>8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29">
        <v>0</v>
      </c>
      <c r="BA59" s="29">
        <v>0</v>
      </c>
      <c r="BB59" s="29">
        <v>0</v>
      </c>
    </row>
    <row r="60" spans="1:54" hidden="1" x14ac:dyDescent="0.25">
      <c r="A60" s="32" t="s">
        <v>37</v>
      </c>
      <c r="B60" s="33" t="s">
        <v>36</v>
      </c>
      <c r="C60" s="28" t="s">
        <v>8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29">
        <v>0</v>
      </c>
      <c r="BA60" s="29">
        <v>0</v>
      </c>
      <c r="BB60" s="29">
        <v>0</v>
      </c>
    </row>
    <row r="61" spans="1:54" hidden="1" x14ac:dyDescent="0.25">
      <c r="A61" s="26" t="s">
        <v>35</v>
      </c>
      <c r="B61" s="27" t="s">
        <v>34</v>
      </c>
      <c r="C61" s="28" t="s">
        <v>8</v>
      </c>
      <c r="D61" s="1">
        <v>0</v>
      </c>
      <c r="E61" s="29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</row>
    <row r="62" spans="1:54" ht="31.5" hidden="1" x14ac:dyDescent="0.25">
      <c r="A62" s="26" t="s">
        <v>33</v>
      </c>
      <c r="B62" s="27" t="s">
        <v>32</v>
      </c>
      <c r="C62" s="28" t="s">
        <v>8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0</v>
      </c>
      <c r="AT62" s="29">
        <v>0</v>
      </c>
      <c r="AU62" s="29">
        <v>0</v>
      </c>
      <c r="AV62" s="29">
        <v>0</v>
      </c>
      <c r="AW62" s="29">
        <v>0</v>
      </c>
      <c r="AX62" s="29">
        <v>0</v>
      </c>
      <c r="AY62" s="29">
        <v>0</v>
      </c>
      <c r="AZ62" s="29">
        <v>0</v>
      </c>
      <c r="BA62" s="29">
        <v>0</v>
      </c>
      <c r="BB62" s="29">
        <v>0</v>
      </c>
    </row>
    <row r="63" spans="1:54" ht="31.5" hidden="1" x14ac:dyDescent="0.25">
      <c r="A63" s="26" t="s">
        <v>31</v>
      </c>
      <c r="B63" s="27" t="s">
        <v>30</v>
      </c>
      <c r="C63" s="28" t="s">
        <v>8</v>
      </c>
      <c r="D63" s="2">
        <v>0</v>
      </c>
      <c r="E63" s="29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</row>
    <row r="64" spans="1:54" ht="31.5" hidden="1" x14ac:dyDescent="0.25">
      <c r="A64" s="32" t="s">
        <v>29</v>
      </c>
      <c r="B64" s="33" t="s">
        <v>28</v>
      </c>
      <c r="C64" s="34" t="s">
        <v>8</v>
      </c>
      <c r="D64" s="2">
        <v>0</v>
      </c>
      <c r="E64" s="29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</row>
    <row r="65" spans="1:54" ht="31.5" hidden="1" x14ac:dyDescent="0.25">
      <c r="A65" s="26" t="s">
        <v>27</v>
      </c>
      <c r="B65" s="27" t="s">
        <v>26</v>
      </c>
      <c r="C65" s="28" t="s">
        <v>8</v>
      </c>
      <c r="D65" s="2">
        <v>0</v>
      </c>
      <c r="E65" s="29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</row>
    <row r="66" spans="1:54" ht="31.5" hidden="1" x14ac:dyDescent="0.25">
      <c r="A66" s="26" t="s">
        <v>25</v>
      </c>
      <c r="B66" s="27" t="s">
        <v>24</v>
      </c>
      <c r="C66" s="28" t="s">
        <v>8</v>
      </c>
      <c r="D66" s="2">
        <f t="shared" ref="D66:AI66" si="48">SUM(D67,D68)</f>
        <v>0</v>
      </c>
      <c r="E66" s="29">
        <f t="shared" si="48"/>
        <v>0</v>
      </c>
      <c r="F66" s="2">
        <f t="shared" si="48"/>
        <v>0</v>
      </c>
      <c r="G66" s="2">
        <f t="shared" si="48"/>
        <v>0</v>
      </c>
      <c r="H66" s="2">
        <f t="shared" si="48"/>
        <v>0</v>
      </c>
      <c r="I66" s="2">
        <f t="shared" si="48"/>
        <v>0</v>
      </c>
      <c r="J66" s="2">
        <f t="shared" si="48"/>
        <v>0</v>
      </c>
      <c r="K66" s="2">
        <f t="shared" si="48"/>
        <v>0</v>
      </c>
      <c r="L66" s="2">
        <f t="shared" si="48"/>
        <v>0</v>
      </c>
      <c r="M66" s="2">
        <f t="shared" si="48"/>
        <v>0</v>
      </c>
      <c r="N66" s="2">
        <f t="shared" si="48"/>
        <v>0</v>
      </c>
      <c r="O66" s="2">
        <f t="shared" si="48"/>
        <v>0</v>
      </c>
      <c r="P66" s="2">
        <f t="shared" si="48"/>
        <v>0</v>
      </c>
      <c r="Q66" s="2">
        <f t="shared" si="48"/>
        <v>0</v>
      </c>
      <c r="R66" s="2">
        <f t="shared" si="48"/>
        <v>0</v>
      </c>
      <c r="S66" s="2">
        <f t="shared" si="48"/>
        <v>0</v>
      </c>
      <c r="T66" s="2">
        <f t="shared" si="48"/>
        <v>0</v>
      </c>
      <c r="U66" s="2">
        <f t="shared" si="48"/>
        <v>0</v>
      </c>
      <c r="V66" s="2">
        <f t="shared" si="48"/>
        <v>0</v>
      </c>
      <c r="W66" s="2">
        <f t="shared" si="48"/>
        <v>0</v>
      </c>
      <c r="X66" s="2">
        <f t="shared" si="48"/>
        <v>0</v>
      </c>
      <c r="Y66" s="2">
        <f t="shared" si="48"/>
        <v>0</v>
      </c>
      <c r="Z66" s="2">
        <f t="shared" si="48"/>
        <v>0</v>
      </c>
      <c r="AA66" s="2">
        <f t="shared" si="48"/>
        <v>0</v>
      </c>
      <c r="AB66" s="2">
        <f t="shared" si="48"/>
        <v>0</v>
      </c>
      <c r="AC66" s="2">
        <f t="shared" si="48"/>
        <v>0</v>
      </c>
      <c r="AD66" s="2">
        <f t="shared" si="48"/>
        <v>0</v>
      </c>
      <c r="AE66" s="2">
        <f t="shared" si="48"/>
        <v>0</v>
      </c>
      <c r="AF66" s="2">
        <f t="shared" si="48"/>
        <v>0</v>
      </c>
      <c r="AG66" s="2">
        <f t="shared" si="48"/>
        <v>0</v>
      </c>
      <c r="AH66" s="2">
        <f t="shared" si="48"/>
        <v>0</v>
      </c>
      <c r="AI66" s="2">
        <f t="shared" si="48"/>
        <v>0</v>
      </c>
      <c r="AJ66" s="2">
        <f t="shared" ref="AJ66:BB66" si="49">SUM(AJ67,AJ68)</f>
        <v>0</v>
      </c>
      <c r="AK66" s="2">
        <f t="shared" si="49"/>
        <v>0</v>
      </c>
      <c r="AL66" s="2">
        <f t="shared" si="49"/>
        <v>0</v>
      </c>
      <c r="AM66" s="2">
        <f t="shared" si="49"/>
        <v>0</v>
      </c>
      <c r="AN66" s="2">
        <f t="shared" si="49"/>
        <v>0</v>
      </c>
      <c r="AO66" s="2">
        <f t="shared" si="49"/>
        <v>0</v>
      </c>
      <c r="AP66" s="2">
        <f t="shared" si="49"/>
        <v>0</v>
      </c>
      <c r="AQ66" s="2">
        <f t="shared" si="49"/>
        <v>0</v>
      </c>
      <c r="AR66" s="2">
        <f t="shared" si="49"/>
        <v>0</v>
      </c>
      <c r="AS66" s="2">
        <f t="shared" si="49"/>
        <v>0</v>
      </c>
      <c r="AT66" s="2">
        <f t="shared" si="49"/>
        <v>0</v>
      </c>
      <c r="AU66" s="2">
        <f t="shared" si="49"/>
        <v>0</v>
      </c>
      <c r="AV66" s="2">
        <f t="shared" si="49"/>
        <v>0</v>
      </c>
      <c r="AW66" s="2">
        <f t="shared" si="49"/>
        <v>0</v>
      </c>
      <c r="AX66" s="2">
        <f t="shared" si="49"/>
        <v>0</v>
      </c>
      <c r="AY66" s="2">
        <f t="shared" si="49"/>
        <v>0</v>
      </c>
      <c r="AZ66" s="2">
        <f t="shared" si="49"/>
        <v>0</v>
      </c>
      <c r="BA66" s="2">
        <f t="shared" si="49"/>
        <v>0</v>
      </c>
      <c r="BB66" s="2">
        <f t="shared" si="49"/>
        <v>0</v>
      </c>
    </row>
    <row r="67" spans="1:54" hidden="1" x14ac:dyDescent="0.25">
      <c r="A67" s="26" t="s">
        <v>23</v>
      </c>
      <c r="B67" s="27" t="s">
        <v>22</v>
      </c>
      <c r="C67" s="28" t="s">
        <v>8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29">
        <v>0</v>
      </c>
      <c r="BA67" s="29">
        <v>0</v>
      </c>
      <c r="BB67" s="29">
        <v>0</v>
      </c>
    </row>
    <row r="68" spans="1:54" ht="31.5" hidden="1" x14ac:dyDescent="0.25">
      <c r="A68" s="32" t="s">
        <v>21</v>
      </c>
      <c r="B68" s="33" t="s">
        <v>20</v>
      </c>
      <c r="C68" s="28" t="s">
        <v>8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29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29">
        <v>0</v>
      </c>
      <c r="BA68" s="29">
        <v>0</v>
      </c>
      <c r="BB68" s="29">
        <v>0</v>
      </c>
    </row>
    <row r="69" spans="1:54" ht="31.5" hidden="1" x14ac:dyDescent="0.25">
      <c r="A69" s="32" t="s">
        <v>19</v>
      </c>
      <c r="B69" s="33" t="s">
        <v>18</v>
      </c>
      <c r="C69" s="34" t="s">
        <v>8</v>
      </c>
      <c r="D69" s="1">
        <f t="shared" ref="D69:AI69" si="50">SUM(D70,D71)</f>
        <v>0</v>
      </c>
      <c r="E69" s="29">
        <f t="shared" si="50"/>
        <v>0</v>
      </c>
      <c r="F69" s="1">
        <f t="shared" si="50"/>
        <v>0</v>
      </c>
      <c r="G69" s="1">
        <f t="shared" si="50"/>
        <v>0</v>
      </c>
      <c r="H69" s="1">
        <f t="shared" si="50"/>
        <v>0</v>
      </c>
      <c r="I69" s="1">
        <f t="shared" si="50"/>
        <v>0</v>
      </c>
      <c r="J69" s="1">
        <f t="shared" si="50"/>
        <v>0</v>
      </c>
      <c r="K69" s="1">
        <f t="shared" si="50"/>
        <v>0</v>
      </c>
      <c r="L69" s="1">
        <f t="shared" si="50"/>
        <v>0</v>
      </c>
      <c r="M69" s="1">
        <f t="shared" si="50"/>
        <v>0</v>
      </c>
      <c r="N69" s="1">
        <f t="shared" si="50"/>
        <v>0</v>
      </c>
      <c r="O69" s="1">
        <f t="shared" si="50"/>
        <v>0</v>
      </c>
      <c r="P69" s="1">
        <f t="shared" si="50"/>
        <v>0</v>
      </c>
      <c r="Q69" s="1">
        <f t="shared" si="50"/>
        <v>0</v>
      </c>
      <c r="R69" s="1">
        <f t="shared" si="50"/>
        <v>0</v>
      </c>
      <c r="S69" s="1">
        <f t="shared" si="50"/>
        <v>0</v>
      </c>
      <c r="T69" s="1">
        <f t="shared" si="50"/>
        <v>0</v>
      </c>
      <c r="U69" s="1">
        <f t="shared" si="50"/>
        <v>0</v>
      </c>
      <c r="V69" s="1">
        <f t="shared" si="50"/>
        <v>0</v>
      </c>
      <c r="W69" s="1">
        <f t="shared" si="50"/>
        <v>0</v>
      </c>
      <c r="X69" s="1">
        <f t="shared" si="50"/>
        <v>0</v>
      </c>
      <c r="Y69" s="1">
        <f t="shared" si="50"/>
        <v>0</v>
      </c>
      <c r="Z69" s="1">
        <f t="shared" si="50"/>
        <v>0</v>
      </c>
      <c r="AA69" s="1">
        <f t="shared" si="50"/>
        <v>0</v>
      </c>
      <c r="AB69" s="1">
        <f t="shared" si="50"/>
        <v>0</v>
      </c>
      <c r="AC69" s="1">
        <f t="shared" si="50"/>
        <v>0</v>
      </c>
      <c r="AD69" s="1">
        <f t="shared" si="50"/>
        <v>0</v>
      </c>
      <c r="AE69" s="1">
        <f t="shared" si="50"/>
        <v>0</v>
      </c>
      <c r="AF69" s="1">
        <f t="shared" si="50"/>
        <v>0</v>
      </c>
      <c r="AG69" s="1">
        <f t="shared" si="50"/>
        <v>0</v>
      </c>
      <c r="AH69" s="1">
        <f t="shared" si="50"/>
        <v>0</v>
      </c>
      <c r="AI69" s="1">
        <f t="shared" si="50"/>
        <v>0</v>
      </c>
      <c r="AJ69" s="1">
        <f t="shared" ref="AJ69:BB69" si="51">SUM(AJ70,AJ71)</f>
        <v>0</v>
      </c>
      <c r="AK69" s="1">
        <f t="shared" si="51"/>
        <v>0</v>
      </c>
      <c r="AL69" s="1">
        <f t="shared" si="51"/>
        <v>0</v>
      </c>
      <c r="AM69" s="1">
        <f t="shared" si="51"/>
        <v>0</v>
      </c>
      <c r="AN69" s="1">
        <f t="shared" si="51"/>
        <v>0</v>
      </c>
      <c r="AO69" s="1">
        <f t="shared" si="51"/>
        <v>0</v>
      </c>
      <c r="AP69" s="1">
        <f t="shared" si="51"/>
        <v>0</v>
      </c>
      <c r="AQ69" s="1">
        <f t="shared" si="51"/>
        <v>0</v>
      </c>
      <c r="AR69" s="1">
        <f t="shared" si="51"/>
        <v>0</v>
      </c>
      <c r="AS69" s="1">
        <f t="shared" si="51"/>
        <v>0</v>
      </c>
      <c r="AT69" s="1">
        <f t="shared" si="51"/>
        <v>0</v>
      </c>
      <c r="AU69" s="1">
        <f t="shared" si="51"/>
        <v>0</v>
      </c>
      <c r="AV69" s="1">
        <f t="shared" si="51"/>
        <v>0</v>
      </c>
      <c r="AW69" s="1">
        <f t="shared" si="51"/>
        <v>0</v>
      </c>
      <c r="AX69" s="1">
        <f t="shared" si="51"/>
        <v>0</v>
      </c>
      <c r="AY69" s="1">
        <f t="shared" si="51"/>
        <v>0</v>
      </c>
      <c r="AZ69" s="1">
        <f t="shared" si="51"/>
        <v>0</v>
      </c>
      <c r="BA69" s="1">
        <f t="shared" si="51"/>
        <v>0</v>
      </c>
      <c r="BB69" s="1">
        <f t="shared" si="51"/>
        <v>0</v>
      </c>
    </row>
    <row r="70" spans="1:54" ht="31.5" hidden="1" x14ac:dyDescent="0.25">
      <c r="A70" s="26" t="s">
        <v>17</v>
      </c>
      <c r="B70" s="27" t="s">
        <v>16</v>
      </c>
      <c r="C70" s="28" t="s">
        <v>8</v>
      </c>
      <c r="D70" s="2">
        <v>0</v>
      </c>
      <c r="E70" s="29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</row>
    <row r="71" spans="1:54" ht="31.5" hidden="1" x14ac:dyDescent="0.25">
      <c r="A71" s="26" t="s">
        <v>15</v>
      </c>
      <c r="B71" s="27" t="s">
        <v>14</v>
      </c>
      <c r="C71" s="28" t="s">
        <v>8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29">
        <v>0</v>
      </c>
      <c r="BA71" s="29">
        <v>0</v>
      </c>
      <c r="BB71" s="29">
        <v>0</v>
      </c>
    </row>
    <row r="72" spans="1:54" hidden="1" x14ac:dyDescent="0.25">
      <c r="A72" s="32" t="s">
        <v>13</v>
      </c>
      <c r="B72" s="33" t="s">
        <v>12</v>
      </c>
      <c r="C72" s="28" t="s">
        <v>8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29">
        <v>0</v>
      </c>
      <c r="BA72" s="29">
        <v>0</v>
      </c>
      <c r="BB72" s="29">
        <v>0</v>
      </c>
    </row>
    <row r="73" spans="1:54" ht="31.5" hidden="1" x14ac:dyDescent="0.25">
      <c r="A73" s="32" t="s">
        <v>11</v>
      </c>
      <c r="B73" s="33" t="s">
        <v>10</v>
      </c>
      <c r="C73" s="34" t="s">
        <v>8</v>
      </c>
      <c r="D73" s="1">
        <v>0</v>
      </c>
      <c r="E73" s="29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</row>
    <row r="74" spans="1:54" x14ac:dyDescent="0.25">
      <c r="A74" s="26" t="s">
        <v>3</v>
      </c>
      <c r="B74" s="27" t="s">
        <v>9</v>
      </c>
      <c r="C74" s="28" t="s">
        <v>8</v>
      </c>
      <c r="D74" s="1">
        <f>SUM(D75:D75)</f>
        <v>0</v>
      </c>
      <c r="E74" s="29">
        <f t="shared" ref="E74:AJ74" si="52">SUM(E75:E77)</f>
        <v>0.67359833000000002</v>
      </c>
      <c r="F74" s="1">
        <f t="shared" si="52"/>
        <v>0</v>
      </c>
      <c r="G74" s="1">
        <f t="shared" si="52"/>
        <v>0</v>
      </c>
      <c r="H74" s="1">
        <f t="shared" si="52"/>
        <v>0</v>
      </c>
      <c r="I74" s="1">
        <f t="shared" si="52"/>
        <v>0</v>
      </c>
      <c r="J74" s="1">
        <f t="shared" si="52"/>
        <v>0</v>
      </c>
      <c r="K74" s="1">
        <f t="shared" si="52"/>
        <v>0</v>
      </c>
      <c r="L74" s="1">
        <f t="shared" si="52"/>
        <v>0</v>
      </c>
      <c r="M74" s="1">
        <f t="shared" si="52"/>
        <v>0</v>
      </c>
      <c r="N74" s="1">
        <f t="shared" si="52"/>
        <v>3</v>
      </c>
      <c r="O74" s="1">
        <f t="shared" si="52"/>
        <v>4.0390000000000002E-2</v>
      </c>
      <c r="P74" s="1">
        <f t="shared" si="52"/>
        <v>0</v>
      </c>
      <c r="Q74" s="1">
        <f t="shared" si="52"/>
        <v>0</v>
      </c>
      <c r="R74" s="1">
        <f t="shared" si="52"/>
        <v>0</v>
      </c>
      <c r="S74" s="1">
        <f t="shared" si="52"/>
        <v>0</v>
      </c>
      <c r="T74" s="1">
        <f t="shared" si="52"/>
        <v>0</v>
      </c>
      <c r="U74" s="1">
        <f t="shared" si="52"/>
        <v>0</v>
      </c>
      <c r="V74" s="1">
        <f t="shared" si="52"/>
        <v>0</v>
      </c>
      <c r="W74" s="1">
        <f t="shared" si="52"/>
        <v>0</v>
      </c>
      <c r="X74" s="1">
        <f t="shared" si="52"/>
        <v>1</v>
      </c>
      <c r="Y74" s="1">
        <f t="shared" si="52"/>
        <v>0</v>
      </c>
      <c r="Z74" s="1">
        <f t="shared" si="52"/>
        <v>0</v>
      </c>
      <c r="AA74" s="1">
        <f t="shared" si="52"/>
        <v>0</v>
      </c>
      <c r="AB74" s="1">
        <f t="shared" si="52"/>
        <v>0</v>
      </c>
      <c r="AC74" s="1">
        <f t="shared" si="52"/>
        <v>0</v>
      </c>
      <c r="AD74" s="1">
        <f t="shared" si="52"/>
        <v>0</v>
      </c>
      <c r="AE74" s="1">
        <f t="shared" si="52"/>
        <v>0</v>
      </c>
      <c r="AF74" s="1">
        <f t="shared" si="52"/>
        <v>0</v>
      </c>
      <c r="AG74" s="1">
        <f t="shared" si="52"/>
        <v>0</v>
      </c>
      <c r="AH74" s="1">
        <f t="shared" si="52"/>
        <v>0</v>
      </c>
      <c r="AI74" s="1">
        <f t="shared" si="52"/>
        <v>0.26700000000000002</v>
      </c>
      <c r="AJ74" s="1">
        <f t="shared" si="52"/>
        <v>0</v>
      </c>
      <c r="AK74" s="1">
        <f t="shared" ref="AK74:BB74" si="53">SUM(AK75:AK77)</f>
        <v>0</v>
      </c>
      <c r="AL74" s="1">
        <f t="shared" si="53"/>
        <v>0</v>
      </c>
      <c r="AM74" s="1">
        <f t="shared" si="53"/>
        <v>0</v>
      </c>
      <c r="AN74" s="1">
        <f t="shared" si="53"/>
        <v>0</v>
      </c>
      <c r="AO74" s="1">
        <f t="shared" si="53"/>
        <v>0</v>
      </c>
      <c r="AP74" s="1">
        <f t="shared" si="53"/>
        <v>0</v>
      </c>
      <c r="AQ74" s="1">
        <f t="shared" si="53"/>
        <v>0</v>
      </c>
      <c r="AR74" s="1">
        <f t="shared" si="53"/>
        <v>1</v>
      </c>
      <c r="AS74" s="1">
        <f t="shared" si="53"/>
        <v>0.36620833000000003</v>
      </c>
      <c r="AT74" s="1">
        <f t="shared" si="53"/>
        <v>0</v>
      </c>
      <c r="AU74" s="1">
        <f t="shared" si="53"/>
        <v>0</v>
      </c>
      <c r="AV74" s="1">
        <f t="shared" si="53"/>
        <v>0</v>
      </c>
      <c r="AW74" s="1">
        <f t="shared" si="53"/>
        <v>0</v>
      </c>
      <c r="AX74" s="1">
        <f t="shared" si="53"/>
        <v>0</v>
      </c>
      <c r="AY74" s="1">
        <f t="shared" si="53"/>
        <v>0</v>
      </c>
      <c r="AZ74" s="1">
        <f t="shared" si="53"/>
        <v>0</v>
      </c>
      <c r="BA74" s="1">
        <f t="shared" si="53"/>
        <v>0</v>
      </c>
      <c r="BB74" s="1">
        <f t="shared" si="53"/>
        <v>1</v>
      </c>
    </row>
    <row r="75" spans="1:54" x14ac:dyDescent="0.25">
      <c r="A75" s="26" t="s">
        <v>3</v>
      </c>
      <c r="B75" s="27" t="s">
        <v>7</v>
      </c>
      <c r="C75" s="28" t="s">
        <v>6</v>
      </c>
      <c r="D75" s="29" t="s">
        <v>0</v>
      </c>
      <c r="E75" s="29">
        <f t="shared" ref="E75:N77" si="54">SUM(O75,Y75,AI75,AS75)</f>
        <v>4.0390000000000002E-2</v>
      </c>
      <c r="F75" s="29">
        <f t="shared" si="54"/>
        <v>0</v>
      </c>
      <c r="G75" s="29">
        <f t="shared" si="54"/>
        <v>0</v>
      </c>
      <c r="H75" s="29">
        <f t="shared" si="54"/>
        <v>0</v>
      </c>
      <c r="I75" s="29">
        <f t="shared" si="54"/>
        <v>0</v>
      </c>
      <c r="J75" s="29">
        <f t="shared" si="54"/>
        <v>0</v>
      </c>
      <c r="K75" s="29">
        <f t="shared" si="54"/>
        <v>0</v>
      </c>
      <c r="L75" s="29">
        <f t="shared" si="54"/>
        <v>0</v>
      </c>
      <c r="M75" s="29">
        <f t="shared" si="54"/>
        <v>0</v>
      </c>
      <c r="N75" s="29">
        <f t="shared" si="54"/>
        <v>1</v>
      </c>
      <c r="O75" s="29">
        <f>40.39/1000</f>
        <v>4.0390000000000002E-2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1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29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29">
        <v>0</v>
      </c>
      <c r="BA75" s="29">
        <v>0</v>
      </c>
      <c r="BB75" s="29">
        <v>0</v>
      </c>
    </row>
    <row r="76" spans="1:54" ht="31.5" x14ac:dyDescent="0.25">
      <c r="A76" s="26" t="s">
        <v>3</v>
      </c>
      <c r="B76" s="27" t="s">
        <v>5</v>
      </c>
      <c r="C76" s="28" t="s">
        <v>4</v>
      </c>
      <c r="D76" s="29" t="s">
        <v>0</v>
      </c>
      <c r="E76" s="29">
        <f t="shared" si="54"/>
        <v>0.26700000000000002</v>
      </c>
      <c r="F76" s="29">
        <f t="shared" si="54"/>
        <v>0</v>
      </c>
      <c r="G76" s="29">
        <f t="shared" si="54"/>
        <v>0</v>
      </c>
      <c r="H76" s="29">
        <f t="shared" si="54"/>
        <v>0</v>
      </c>
      <c r="I76" s="29">
        <f t="shared" si="54"/>
        <v>0</v>
      </c>
      <c r="J76" s="29">
        <f t="shared" si="54"/>
        <v>0</v>
      </c>
      <c r="K76" s="29">
        <f t="shared" si="54"/>
        <v>0</v>
      </c>
      <c r="L76" s="29">
        <f t="shared" si="54"/>
        <v>0</v>
      </c>
      <c r="M76" s="29">
        <f t="shared" si="54"/>
        <v>0</v>
      </c>
      <c r="N76" s="29">
        <f t="shared" si="54"/>
        <v>1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0.26700000000000002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1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</row>
    <row r="77" spans="1:54" x14ac:dyDescent="0.25">
      <c r="A77" s="26" t="s">
        <v>3</v>
      </c>
      <c r="B77" s="27" t="s">
        <v>2</v>
      </c>
      <c r="C77" s="28" t="s">
        <v>1</v>
      </c>
      <c r="D77" s="29" t="s">
        <v>0</v>
      </c>
      <c r="E77" s="29">
        <f t="shared" si="54"/>
        <v>0.36620833000000003</v>
      </c>
      <c r="F77" s="29">
        <f t="shared" si="54"/>
        <v>0</v>
      </c>
      <c r="G77" s="29">
        <f t="shared" si="54"/>
        <v>0</v>
      </c>
      <c r="H77" s="29">
        <f t="shared" si="54"/>
        <v>0</v>
      </c>
      <c r="I77" s="29">
        <f t="shared" si="54"/>
        <v>0</v>
      </c>
      <c r="J77" s="29">
        <f t="shared" si="54"/>
        <v>0</v>
      </c>
      <c r="K77" s="29">
        <f t="shared" si="54"/>
        <v>0</v>
      </c>
      <c r="L77" s="29">
        <f t="shared" si="54"/>
        <v>0</v>
      </c>
      <c r="M77" s="29">
        <f t="shared" si="54"/>
        <v>0</v>
      </c>
      <c r="N77" s="29">
        <f t="shared" si="54"/>
        <v>1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f>0.36620833</f>
        <v>0.36620833000000003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29">
        <v>0</v>
      </c>
      <c r="BA77" s="29">
        <v>0</v>
      </c>
      <c r="BB77" s="29">
        <v>1</v>
      </c>
    </row>
    <row r="83" spans="6:7" x14ac:dyDescent="0.25">
      <c r="F83" s="31"/>
      <c r="G83" s="31"/>
    </row>
    <row r="84" spans="6:7" x14ac:dyDescent="0.25">
      <c r="F84" s="31"/>
      <c r="G84" s="31"/>
    </row>
    <row r="85" spans="6:7" x14ac:dyDescent="0.25">
      <c r="F85" s="31"/>
      <c r="G85" s="31"/>
    </row>
    <row r="86" spans="6:7" x14ac:dyDescent="0.25">
      <c r="F86" s="31"/>
      <c r="G86" s="31"/>
    </row>
    <row r="87" spans="6:7" x14ac:dyDescent="0.25">
      <c r="F87" s="31"/>
      <c r="G87" s="31"/>
    </row>
    <row r="88" spans="6:7" x14ac:dyDescent="0.25">
      <c r="F88" s="31"/>
      <c r="G88" s="31"/>
    </row>
    <row r="89" spans="6:7" x14ac:dyDescent="0.25">
      <c r="F89" s="31"/>
      <c r="G89" s="31"/>
    </row>
    <row r="90" spans="6:7" x14ac:dyDescent="0.25">
      <c r="F90" s="31"/>
      <c r="G90" s="31"/>
    </row>
    <row r="91" spans="6:7" x14ac:dyDescent="0.25">
      <c r="F91" s="31"/>
      <c r="G91" s="31"/>
    </row>
    <row r="92" spans="6:7" x14ac:dyDescent="0.25">
      <c r="F92" s="31"/>
      <c r="G92" s="31"/>
    </row>
  </sheetData>
  <mergeCells count="10">
    <mergeCell ref="A10:A13"/>
    <mergeCell ref="B10:B13"/>
    <mergeCell ref="C10:C13"/>
    <mergeCell ref="D10:D13"/>
    <mergeCell ref="E10:BB11"/>
    <mergeCell ref="E12:N12"/>
    <mergeCell ref="O12:X12"/>
    <mergeCell ref="Y12:AH12"/>
    <mergeCell ref="AI12:AR12"/>
    <mergeCell ref="AS12:BB12"/>
  </mergeCells>
  <pageMargins left="0.36" right="0.23" top="0.75" bottom="0.36" header="0.3" footer="0.3"/>
  <pageSetup paperSize="9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2025-03-28T05:58:19Z</cp:lastPrinted>
  <dcterms:created xsi:type="dcterms:W3CDTF">2025-03-28T04:13:17Z</dcterms:created>
  <dcterms:modified xsi:type="dcterms:W3CDTF">2025-03-28T12:01:35Z</dcterms:modified>
</cp:coreProperties>
</file>