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ннушка\OneDrive\Рабочий стол\Отчёт за август\Сентябрь\"/>
    </mc:Choice>
  </mc:AlternateContent>
  <xr:revisionPtr revIDLastSave="0" documentId="8_{361995CA-45D0-41B2-A1EC-D9125658D3E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КГУП СКЭС" sheetId="6" r:id="rId1"/>
  </sheets>
  <externalReferences>
    <externalReference r:id="rId2"/>
  </externalReferences>
  <definedNames>
    <definedName name="_xlnm._FilterDatabase" localSheetId="0" hidden="1">'ПКГУП СКЭС'!$A$2:$S$177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73" i="6" l="1"/>
  <c r="Q173" i="6" s="1"/>
  <c r="Q172" i="6"/>
  <c r="O134" i="6" l="1"/>
  <c r="R4" i="6" l="1"/>
  <c r="R5" i="6"/>
  <c r="R6" i="6"/>
  <c r="R7" i="6"/>
  <c r="R8" i="6"/>
  <c r="R9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5" i="6"/>
  <c r="R136" i="6"/>
  <c r="R137" i="6"/>
  <c r="R138" i="6"/>
  <c r="R140" i="6"/>
  <c r="R141" i="6"/>
  <c r="R142" i="6"/>
  <c r="R143" i="6"/>
  <c r="R144" i="6"/>
  <c r="R145" i="6"/>
  <c r="R146" i="6"/>
  <c r="R147" i="6"/>
  <c r="R148" i="6"/>
  <c r="R149" i="6"/>
  <c r="R150" i="6"/>
  <c r="R151" i="6"/>
  <c r="R152" i="6"/>
  <c r="R153" i="6"/>
  <c r="R154" i="6"/>
  <c r="R155" i="6"/>
  <c r="R156" i="6"/>
  <c r="R157" i="6"/>
  <c r="R158" i="6"/>
  <c r="R159" i="6"/>
  <c r="R160" i="6"/>
  <c r="R161" i="6"/>
  <c r="R162" i="6"/>
  <c r="R163" i="6"/>
  <c r="R164" i="6"/>
  <c r="R165" i="6"/>
  <c r="R166" i="6"/>
  <c r="R167" i="6"/>
  <c r="R168" i="6"/>
  <c r="R169" i="6"/>
  <c r="R170" i="6"/>
  <c r="R171" i="6"/>
  <c r="R172" i="6"/>
  <c r="R174" i="6"/>
  <c r="R175" i="6"/>
  <c r="R176" i="6"/>
  <c r="R177" i="6"/>
  <c r="R178" i="6"/>
  <c r="R3" i="6"/>
  <c r="Q63" i="6"/>
  <c r="Q149" i="6"/>
  <c r="Q115" i="6"/>
  <c r="Q96" i="6"/>
  <c r="Q90" i="6"/>
  <c r="Q41" i="6"/>
  <c r="Q8" i="6"/>
  <c r="Q136" i="6"/>
  <c r="O5" i="6"/>
  <c r="O6" i="6"/>
  <c r="O7" i="6"/>
  <c r="O8" i="6"/>
  <c r="O9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I177" i="6"/>
  <c r="Q177" i="6"/>
  <c r="O175" i="6"/>
  <c r="Q175" i="6"/>
  <c r="I174" i="6"/>
  <c r="Q174" i="6"/>
  <c r="I178" i="6"/>
  <c r="Q178" i="6"/>
  <c r="I176" i="6"/>
  <c r="Q176" i="6"/>
  <c r="I175" i="6"/>
  <c r="O176" i="6"/>
  <c r="O177" i="6"/>
  <c r="O37" i="6"/>
  <c r="O38" i="6"/>
  <c r="O39" i="6"/>
  <c r="O40" i="6"/>
  <c r="O41" i="6"/>
  <c r="O42" i="6"/>
  <c r="O43" i="6"/>
  <c r="O44" i="6"/>
  <c r="O45" i="6"/>
  <c r="O46" i="6"/>
  <c r="O47" i="6"/>
  <c r="Q47" i="6"/>
  <c r="O48" i="6"/>
  <c r="O49" i="6"/>
  <c r="O50" i="6"/>
  <c r="O51" i="6"/>
  <c r="O52" i="6"/>
  <c r="O53" i="6"/>
  <c r="Q53" i="6"/>
  <c r="O54" i="6"/>
  <c r="O55" i="6"/>
  <c r="O56" i="6"/>
  <c r="Q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Q133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4" i="6"/>
  <c r="O178" i="6"/>
  <c r="O31" i="6"/>
  <c r="O32" i="6"/>
  <c r="O33" i="6"/>
  <c r="O34" i="6"/>
  <c r="O35" i="6"/>
  <c r="O36" i="6"/>
  <c r="O27" i="6"/>
  <c r="O28" i="6"/>
  <c r="O29" i="6"/>
  <c r="Q29" i="6"/>
  <c r="O30" i="6"/>
  <c r="I112" i="6"/>
  <c r="Q112" i="6"/>
  <c r="I4" i="6"/>
  <c r="Q4" i="6"/>
  <c r="I5" i="6"/>
  <c r="I6" i="6"/>
  <c r="Q6" i="6"/>
  <c r="I7" i="6"/>
  <c r="Q7" i="6"/>
  <c r="I8" i="6"/>
  <c r="I9" i="6"/>
  <c r="Q9" i="6"/>
  <c r="I11" i="6"/>
  <c r="Q11" i="6"/>
  <c r="I12" i="6"/>
  <c r="I13" i="6"/>
  <c r="Q13" i="6"/>
  <c r="I14" i="6"/>
  <c r="Q14" i="6"/>
  <c r="I15" i="6"/>
  <c r="Q15" i="6"/>
  <c r="I16" i="6"/>
  <c r="Q16" i="6"/>
  <c r="I17" i="6"/>
  <c r="Q17" i="6"/>
  <c r="I18" i="6"/>
  <c r="Q18" i="6"/>
  <c r="I19" i="6"/>
  <c r="Q19" i="6"/>
  <c r="I20" i="6"/>
  <c r="Q20" i="6"/>
  <c r="I21" i="6"/>
  <c r="Q21" i="6"/>
  <c r="I22" i="6"/>
  <c r="Q22" i="6"/>
  <c r="I23" i="6"/>
  <c r="Q23" i="6"/>
  <c r="I24" i="6"/>
  <c r="Q24" i="6"/>
  <c r="I25" i="6"/>
  <c r="Q25" i="6"/>
  <c r="I26" i="6"/>
  <c r="Q26" i="6"/>
  <c r="I27" i="6"/>
  <c r="I28" i="6"/>
  <c r="I29" i="6"/>
  <c r="I30" i="6"/>
  <c r="Q30" i="6"/>
  <c r="I31" i="6"/>
  <c r="Q31" i="6"/>
  <c r="I32" i="6"/>
  <c r="Q32" i="6"/>
  <c r="I33" i="6"/>
  <c r="I34" i="6"/>
  <c r="Q34" i="6"/>
  <c r="I35" i="6"/>
  <c r="I36" i="6"/>
  <c r="Q36" i="6"/>
  <c r="I37" i="6"/>
  <c r="Q37" i="6"/>
  <c r="I38" i="6"/>
  <c r="I39" i="6"/>
  <c r="I40" i="6"/>
  <c r="Q40" i="6"/>
  <c r="I41" i="6"/>
  <c r="I42" i="6"/>
  <c r="Q42" i="6"/>
  <c r="I43" i="6"/>
  <c r="Q43" i="6"/>
  <c r="I44" i="6"/>
  <c r="Q44" i="6"/>
  <c r="I45" i="6"/>
  <c r="I46" i="6"/>
  <c r="Q46" i="6"/>
  <c r="I47" i="6"/>
  <c r="I48" i="6"/>
  <c r="Q48" i="6"/>
  <c r="I49" i="6"/>
  <c r="Q49" i="6"/>
  <c r="I50" i="6"/>
  <c r="Q50" i="6"/>
  <c r="I51" i="6"/>
  <c r="I52" i="6"/>
  <c r="Q52" i="6"/>
  <c r="I53" i="6"/>
  <c r="I54" i="6"/>
  <c r="Q54" i="6"/>
  <c r="I55" i="6"/>
  <c r="Q55" i="6"/>
  <c r="I56" i="6"/>
  <c r="I57" i="6"/>
  <c r="I58" i="6"/>
  <c r="Q58" i="6"/>
  <c r="I59" i="6"/>
  <c r="Q59" i="6"/>
  <c r="I60" i="6"/>
  <c r="Q60" i="6"/>
  <c r="I61" i="6"/>
  <c r="Q61" i="6"/>
  <c r="I62" i="6"/>
  <c r="Q62" i="6"/>
  <c r="I63" i="6"/>
  <c r="I64" i="6"/>
  <c r="Q64" i="6"/>
  <c r="I65" i="6"/>
  <c r="Q65" i="6"/>
  <c r="I66" i="6"/>
  <c r="Q66" i="6"/>
  <c r="I67" i="6"/>
  <c r="Q67" i="6"/>
  <c r="I68" i="6"/>
  <c r="Q68" i="6"/>
  <c r="I69" i="6"/>
  <c r="I70" i="6"/>
  <c r="Q70" i="6"/>
  <c r="I71" i="6"/>
  <c r="I72" i="6"/>
  <c r="Q72" i="6"/>
  <c r="I73" i="6"/>
  <c r="Q73" i="6"/>
  <c r="I74" i="6"/>
  <c r="Q74" i="6"/>
  <c r="I75" i="6"/>
  <c r="Q75" i="6"/>
  <c r="I76" i="6"/>
  <c r="Q76" i="6"/>
  <c r="I77" i="6"/>
  <c r="Q77" i="6"/>
  <c r="I78" i="6"/>
  <c r="I80" i="6"/>
  <c r="Q80" i="6"/>
  <c r="I81" i="6"/>
  <c r="Q81" i="6"/>
  <c r="I82" i="6"/>
  <c r="Q82" i="6"/>
  <c r="I83" i="6"/>
  <c r="Q83" i="6"/>
  <c r="I84" i="6"/>
  <c r="I85" i="6"/>
  <c r="Q85" i="6"/>
  <c r="I86" i="6"/>
  <c r="Q86" i="6"/>
  <c r="I87" i="6"/>
  <c r="Q87" i="6"/>
  <c r="I88" i="6"/>
  <c r="Q88" i="6"/>
  <c r="I89" i="6"/>
  <c r="Q89" i="6"/>
  <c r="I90" i="6"/>
  <c r="I91" i="6"/>
  <c r="Q91" i="6"/>
  <c r="I92" i="6"/>
  <c r="Q92" i="6"/>
  <c r="I93" i="6"/>
  <c r="Q93" i="6"/>
  <c r="I94" i="6"/>
  <c r="Q94" i="6"/>
  <c r="I95" i="6"/>
  <c r="Q95" i="6"/>
  <c r="I96" i="6"/>
  <c r="I97" i="6"/>
  <c r="Q97" i="6"/>
  <c r="I98" i="6"/>
  <c r="Q98" i="6"/>
  <c r="I99" i="6"/>
  <c r="Q99" i="6"/>
  <c r="I100" i="6"/>
  <c r="Q100" i="6"/>
  <c r="I101" i="6"/>
  <c r="Q101" i="6"/>
  <c r="I102" i="6"/>
  <c r="Q102" i="6"/>
  <c r="I103" i="6"/>
  <c r="Q103" i="6"/>
  <c r="I104" i="6"/>
  <c r="Q104" i="6"/>
  <c r="I105" i="6"/>
  <c r="Q105" i="6"/>
  <c r="I106" i="6"/>
  <c r="Q106" i="6"/>
  <c r="I107" i="6"/>
  <c r="Q107" i="6"/>
  <c r="I108" i="6"/>
  <c r="I109" i="6"/>
  <c r="Q109" i="6"/>
  <c r="I110" i="6"/>
  <c r="Q110" i="6"/>
  <c r="I111" i="6"/>
  <c r="Q111" i="6"/>
  <c r="I113" i="6"/>
  <c r="Q113" i="6"/>
  <c r="I114" i="6"/>
  <c r="Q114" i="6"/>
  <c r="I115" i="6"/>
  <c r="I116" i="6"/>
  <c r="Q116" i="6"/>
  <c r="I117" i="6"/>
  <c r="Q117" i="6"/>
  <c r="I118" i="6"/>
  <c r="Q118" i="6"/>
  <c r="I119" i="6"/>
  <c r="I120" i="6"/>
  <c r="Q120" i="6"/>
  <c r="I121" i="6"/>
  <c r="Q121" i="6"/>
  <c r="I122" i="6"/>
  <c r="Q122" i="6"/>
  <c r="I123" i="6"/>
  <c r="Q123" i="6"/>
  <c r="I124" i="6"/>
  <c r="Q124" i="6"/>
  <c r="I125" i="6"/>
  <c r="I126" i="6"/>
  <c r="Q126" i="6"/>
  <c r="I127" i="6"/>
  <c r="Q127" i="6"/>
  <c r="I128" i="6"/>
  <c r="Q128" i="6"/>
  <c r="I129" i="6"/>
  <c r="Q129" i="6"/>
  <c r="I130" i="6"/>
  <c r="Q130" i="6"/>
  <c r="I131" i="6"/>
  <c r="I132" i="6"/>
  <c r="Q132" i="6"/>
  <c r="I133" i="6"/>
  <c r="I134" i="6"/>
  <c r="I135" i="6"/>
  <c r="Q135" i="6"/>
  <c r="I136" i="6"/>
  <c r="I137" i="6"/>
  <c r="Q137" i="6"/>
  <c r="I138" i="6"/>
  <c r="Q138" i="6"/>
  <c r="I139" i="6"/>
  <c r="Q139" i="6"/>
  <c r="R139" i="6" s="1"/>
  <c r="I140" i="6"/>
  <c r="Q140" i="6"/>
  <c r="I141" i="6"/>
  <c r="Q141" i="6"/>
  <c r="I142" i="6"/>
  <c r="Q142" i="6"/>
  <c r="I143" i="6"/>
  <c r="Q143" i="6"/>
  <c r="I144" i="6"/>
  <c r="Q144" i="6"/>
  <c r="I145" i="6"/>
  <c r="Q145" i="6"/>
  <c r="I146" i="6"/>
  <c r="Q146" i="6"/>
  <c r="I147" i="6"/>
  <c r="Q147" i="6"/>
  <c r="I148" i="6"/>
  <c r="Q148" i="6"/>
  <c r="I149" i="6"/>
  <c r="I150" i="6"/>
  <c r="Q150" i="6"/>
  <c r="I151" i="6"/>
  <c r="I152" i="6"/>
  <c r="Q152" i="6"/>
  <c r="I153" i="6"/>
  <c r="Q153" i="6"/>
  <c r="I154" i="6"/>
  <c r="Q154" i="6"/>
  <c r="I155" i="6"/>
  <c r="I156" i="6"/>
  <c r="Q156" i="6"/>
  <c r="I157" i="6"/>
  <c r="I158" i="6"/>
  <c r="I159" i="6"/>
  <c r="Q159" i="6"/>
  <c r="I160" i="6"/>
  <c r="Q160" i="6"/>
  <c r="I161" i="6"/>
  <c r="I162" i="6"/>
  <c r="Q162" i="6"/>
  <c r="I163" i="6"/>
  <c r="I164" i="6"/>
  <c r="I165" i="6"/>
  <c r="Q165" i="6"/>
  <c r="I166" i="6"/>
  <c r="Q166" i="6"/>
  <c r="I167" i="6"/>
  <c r="Q167" i="6"/>
  <c r="I168" i="6"/>
  <c r="Q168" i="6"/>
  <c r="I169" i="6"/>
  <c r="Q169" i="6"/>
  <c r="I170" i="6"/>
  <c r="Q170" i="6"/>
  <c r="I171" i="6"/>
  <c r="Q171" i="6"/>
  <c r="I172" i="6"/>
  <c r="I173" i="6"/>
  <c r="R173" i="6"/>
  <c r="I3" i="6"/>
  <c r="Q3" i="6"/>
  <c r="F79" i="6"/>
  <c r="I79" i="6"/>
  <c r="L10" i="6"/>
  <c r="O10" i="6" s="1"/>
  <c r="M10" i="6"/>
  <c r="N10" i="6"/>
  <c r="F10" i="6"/>
  <c r="G10" i="6"/>
  <c r="H10" i="6"/>
  <c r="Q164" i="6"/>
  <c r="Q5" i="6"/>
  <c r="Q158" i="6"/>
  <c r="Q134" i="6"/>
  <c r="R134" i="6" s="1"/>
  <c r="Q12" i="6"/>
  <c r="Q79" i="6"/>
  <c r="Q163" i="6"/>
  <c r="Q157" i="6"/>
  <c r="Q151" i="6"/>
  <c r="Q71" i="6"/>
  <c r="Q35" i="6"/>
  <c r="Q108" i="6"/>
  <c r="Q84" i="6"/>
  <c r="Q78" i="6"/>
  <c r="Q28" i="6"/>
  <c r="Q161" i="6"/>
  <c r="Q155" i="6"/>
  <c r="Q131" i="6"/>
  <c r="Q125" i="6"/>
  <c r="Q119" i="6"/>
  <c r="Q69" i="6"/>
  <c r="Q57" i="6"/>
  <c r="Q51" i="6"/>
  <c r="Q45" i="6"/>
  <c r="Q39" i="6"/>
  <c r="Q33" i="6"/>
  <c r="Q27" i="6"/>
  <c r="Q38" i="6"/>
  <c r="I10" i="6" l="1"/>
  <c r="Q10" i="6" s="1"/>
  <c r="R10" i="6" s="1"/>
</calcChain>
</file>

<file path=xl/sharedStrings.xml><?xml version="1.0" encoding="utf-8"?>
<sst xmlns="http://schemas.openxmlformats.org/spreadsheetml/2006/main" count="255" uniqueCount="75">
  <si>
    <t>Номер ТП</t>
  </si>
  <si>
    <t>Населенный пункт</t>
  </si>
  <si>
    <t>Наименование ЛЭП</t>
  </si>
  <si>
    <t>Место (адрес) установки</t>
  </si>
  <si>
    <t>Нагрузка тр-ра №1, А</t>
  </si>
  <si>
    <t>МАКС, А</t>
  </si>
  <si>
    <t>Нагрузка тр-ра №2, А</t>
  </si>
  <si>
    <t>Максимальный фазный ток, А</t>
  </si>
  <si>
    <t>РП-1</t>
  </si>
  <si>
    <t>Наличие свободной мощности, %</t>
  </si>
  <si>
    <t>Наличие свободной мощности, кВт</t>
  </si>
  <si>
    <t>8</t>
  </si>
  <si>
    <t>9</t>
  </si>
  <si>
    <t>57</t>
  </si>
  <si>
    <t>50</t>
  </si>
  <si>
    <t>52</t>
  </si>
  <si>
    <t>40</t>
  </si>
  <si>
    <t>31</t>
  </si>
  <si>
    <t>70</t>
  </si>
  <si>
    <t>71</t>
  </si>
  <si>
    <t>66</t>
  </si>
  <si>
    <t>54</t>
  </si>
  <si>
    <t>73</t>
  </si>
  <si>
    <t>Пермский край, г. Соликамск</t>
  </si>
  <si>
    <t>19</t>
  </si>
  <si>
    <t>23</t>
  </si>
  <si>
    <t>24</t>
  </si>
  <si>
    <t>51</t>
  </si>
  <si>
    <t>53</t>
  </si>
  <si>
    <t>56</t>
  </si>
  <si>
    <t>72</t>
  </si>
  <si>
    <t>74</t>
  </si>
  <si>
    <t>75</t>
  </si>
  <si>
    <t>76</t>
  </si>
  <si>
    <t>77</t>
  </si>
  <si>
    <t>78</t>
  </si>
  <si>
    <t>25</t>
  </si>
  <si>
    <t>12</t>
  </si>
  <si>
    <t>13</t>
  </si>
  <si>
    <t>14</t>
  </si>
  <si>
    <t>16</t>
  </si>
  <si>
    <t>59</t>
  </si>
  <si>
    <t>60</t>
  </si>
  <si>
    <t>61</t>
  </si>
  <si>
    <t>62</t>
  </si>
  <si>
    <t>63</t>
  </si>
  <si>
    <t>64</t>
  </si>
  <si>
    <t>65</t>
  </si>
  <si>
    <t>68</t>
  </si>
  <si>
    <t>69</t>
  </si>
  <si>
    <t>10</t>
  </si>
  <si>
    <t>11</t>
  </si>
  <si>
    <t>17</t>
  </si>
  <si>
    <t>18</t>
  </si>
  <si>
    <t>20</t>
  </si>
  <si>
    <t>22</t>
  </si>
  <si>
    <t>26</t>
  </si>
  <si>
    <t>27</t>
  </si>
  <si>
    <t>28</t>
  </si>
  <si>
    <t>29</t>
  </si>
  <si>
    <t>30</t>
  </si>
  <si>
    <t>32</t>
  </si>
  <si>
    <t>34</t>
  </si>
  <si>
    <t>35</t>
  </si>
  <si>
    <t>38</t>
  </si>
  <si>
    <t>41</t>
  </si>
  <si>
    <t>42</t>
  </si>
  <si>
    <t>43</t>
  </si>
  <si>
    <t>РП-9</t>
  </si>
  <si>
    <t>РП-10</t>
  </si>
  <si>
    <t>РП-13</t>
  </si>
  <si>
    <t>5</t>
  </si>
  <si>
    <t>Мощность трансформатора 2, кВА</t>
  </si>
  <si>
    <t>Мощность трансформатора 1, кВА</t>
  </si>
  <si>
    <t>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</si>
</sst>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EBEE6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1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/>
    <xf numFmtId="0" fontId="5" fillId="0" borderId="0" xfId="0" applyFont="1"/>
    <xf numFmtId="1" fontId="0" fillId="0" borderId="0" xfId="0" applyNumberFormat="1" applyFill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wrapText="1"/>
    </xf>
    <xf numFmtId="0" fontId="0" fillId="0" borderId="0" xfId="0" applyFill="1" applyAlignment="1">
      <alignment wrapText="1"/>
    </xf>
    <xf numFmtId="0" fontId="4" fillId="0" borderId="1" xfId="0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/>
    </xf>
    <xf numFmtId="0" fontId="0" fillId="3" borderId="0" xfId="0" applyFill="1"/>
    <xf numFmtId="0" fontId="1" fillId="3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BEE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11\public\&#1054;&#1044;&#1057;\&#1047;&#1072;&#1084;&#1077;&#1088;%20&#1085;&#1072;&#1075;&#1088;&#1091;&#1079;&#1086;&#1082;\&#1046;&#1091;&#1088;&#1085;&#1072;&#1083;%20&#1079;&#1072;&#1084;&#1077;&#1088;&#1072;%20&#1085;&#1072;&#1075;&#1088;&#1091;&#1079;&#1086;&#1082;%20&#1089;&#1084;&#1077;&#1085;&#1072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П-8"/>
      <sheetName val="ТП-9"/>
      <sheetName val="ТП-12"/>
      <sheetName val="ТП-13"/>
      <sheetName val="ТП-14"/>
      <sheetName val="ТП-15"/>
      <sheetName val="ТП-16"/>
      <sheetName val="ТП-50"/>
      <sheetName val="ТП-59"/>
      <sheetName val="ТП-60"/>
      <sheetName val="ТП-61"/>
      <sheetName val="ТП-62"/>
      <sheetName val="ТП-63"/>
      <sheetName val="ТП-64"/>
      <sheetName val="ТП-65"/>
      <sheetName val="ТП-66"/>
      <sheetName val="ТП-68"/>
      <sheetName val="ТП-69"/>
      <sheetName val="ТП-81"/>
      <sheetName val="ТП-83"/>
      <sheetName val="РП-9"/>
      <sheetName val="ТП-91"/>
      <sheetName val="ТП-92"/>
      <sheetName val="ТП-93"/>
      <sheetName val="ТП-94"/>
      <sheetName val="ТП-114"/>
      <sheetName val="ТП-115"/>
      <sheetName val="ТП-116"/>
      <sheetName val="ТП-153"/>
      <sheetName val="ТП-154"/>
      <sheetName val="ТП-155"/>
      <sheetName val="ТП-157"/>
      <sheetName val="ТП-158"/>
      <sheetName val="ТП-164"/>
      <sheetName val="ТП-165"/>
      <sheetName val="ТП-166"/>
      <sheetName val="ТП-167"/>
      <sheetName val="ТП-168"/>
      <sheetName val="ТП-169"/>
      <sheetName val="ТП-171"/>
      <sheetName val="ТП-178"/>
      <sheetName val="ТП-186"/>
      <sheetName val="ТП-187"/>
      <sheetName val="РП-13"/>
      <sheetName val="ТП-1076"/>
      <sheetName val="ТП-1080"/>
    </sheetNames>
    <sheetDataSet>
      <sheetData sheetId="0">
        <row r="204">
          <cell r="N204">
            <v>62</v>
          </cell>
          <cell r="O204">
            <v>0</v>
          </cell>
          <cell r="P204">
            <v>64</v>
          </cell>
          <cell r="X204">
            <v>111</v>
          </cell>
          <cell r="Y204">
            <v>406</v>
          </cell>
          <cell r="Z204">
            <v>407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8"/>
  <sheetViews>
    <sheetView tabSelected="1" zoomScale="80" zoomScaleNormal="80" workbookViewId="0">
      <pane ySplit="1" topLeftCell="A155" activePane="bottomLeft" state="frozen"/>
      <selection pane="bottomLeft" activeCell="W174" sqref="W174"/>
    </sheetView>
  </sheetViews>
  <sheetFormatPr defaultColWidth="8.85546875" defaultRowHeight="12.75" x14ac:dyDescent="0.2"/>
  <cols>
    <col min="1" max="1" width="11.140625" style="1" customWidth="1"/>
    <col min="2" max="2" width="15" style="16" customWidth="1"/>
    <col min="3" max="3" width="23.140625" style="1" customWidth="1"/>
    <col min="4" max="4" width="22.7109375" style="1" customWidth="1"/>
    <col min="5" max="5" width="18.140625" style="43" customWidth="1"/>
    <col min="6" max="8" width="6.85546875" style="43" customWidth="1"/>
    <col min="9" max="9" width="6.85546875" style="44" customWidth="1"/>
    <col min="10" max="10" width="11.85546875" style="44" customWidth="1"/>
    <col min="11" max="11" width="20.28515625" style="31" bestFit="1" customWidth="1"/>
    <col min="12" max="14" width="6.85546875" style="32" customWidth="1"/>
    <col min="15" max="15" width="8.28515625" style="31" customWidth="1"/>
    <col min="16" max="16" width="17" style="31" customWidth="1"/>
    <col min="17" max="17" width="11.42578125" style="2" customWidth="1"/>
    <col min="18" max="18" width="12.28515625" style="7" customWidth="1"/>
    <col min="19" max="19" width="0.28515625" customWidth="1"/>
    <col min="20" max="20" width="9.85546875" customWidth="1"/>
  </cols>
  <sheetData>
    <row r="1" spans="1:19" ht="51" x14ac:dyDescent="0.2">
      <c r="A1" s="3" t="s">
        <v>0</v>
      </c>
      <c r="B1" s="3" t="s">
        <v>1</v>
      </c>
      <c r="C1" s="3" t="s">
        <v>2</v>
      </c>
      <c r="D1" s="3" t="s">
        <v>3</v>
      </c>
      <c r="E1" s="33" t="s">
        <v>73</v>
      </c>
      <c r="F1" s="48" t="s">
        <v>4</v>
      </c>
      <c r="G1" s="49"/>
      <c r="H1" s="50"/>
      <c r="I1" s="34" t="s">
        <v>5</v>
      </c>
      <c r="J1" s="34" t="s">
        <v>7</v>
      </c>
      <c r="K1" s="18" t="s">
        <v>72</v>
      </c>
      <c r="L1" s="51" t="s">
        <v>6</v>
      </c>
      <c r="M1" s="52"/>
      <c r="N1" s="52"/>
      <c r="O1" s="19" t="s">
        <v>5</v>
      </c>
      <c r="P1" s="19" t="s">
        <v>7</v>
      </c>
      <c r="Q1" s="4" t="s">
        <v>9</v>
      </c>
      <c r="R1" s="4" t="s">
        <v>10</v>
      </c>
    </row>
    <row r="2" spans="1:19" x14ac:dyDescent="0.2">
      <c r="A2" s="5">
        <v>1</v>
      </c>
      <c r="B2" s="5">
        <v>2</v>
      </c>
      <c r="C2" s="3">
        <v>3</v>
      </c>
      <c r="D2" s="3">
        <v>4</v>
      </c>
      <c r="E2" s="33">
        <v>5</v>
      </c>
      <c r="F2" s="53">
        <v>6</v>
      </c>
      <c r="G2" s="54"/>
      <c r="H2" s="55"/>
      <c r="I2" s="33">
        <v>7</v>
      </c>
      <c r="J2" s="33"/>
      <c r="K2" s="20"/>
      <c r="L2" s="51" t="s">
        <v>11</v>
      </c>
      <c r="M2" s="52"/>
      <c r="N2" s="52"/>
      <c r="O2" s="21" t="s">
        <v>12</v>
      </c>
      <c r="P2" s="21"/>
      <c r="Q2" s="6">
        <v>11</v>
      </c>
      <c r="R2" s="6">
        <v>12</v>
      </c>
      <c r="S2" s="9"/>
    </row>
    <row r="3" spans="1:19" ht="37.5" customHeight="1" x14ac:dyDescent="0.2">
      <c r="A3" s="17">
        <v>1</v>
      </c>
      <c r="B3" s="12" t="s">
        <v>23</v>
      </c>
      <c r="C3" s="3"/>
      <c r="D3" s="3"/>
      <c r="E3" s="35">
        <v>320</v>
      </c>
      <c r="F3" s="33">
        <v>120</v>
      </c>
      <c r="G3" s="33">
        <v>154</v>
      </c>
      <c r="H3" s="33">
        <v>153</v>
      </c>
      <c r="I3" s="33">
        <f>MAX(F3:H3)</f>
        <v>154</v>
      </c>
      <c r="J3" s="33">
        <v>462</v>
      </c>
      <c r="K3" s="20"/>
      <c r="L3" s="46">
        <v>0</v>
      </c>
      <c r="M3" s="46">
        <v>0</v>
      </c>
      <c r="N3" s="46">
        <v>0</v>
      </c>
      <c r="O3" s="22"/>
      <c r="P3" s="22"/>
      <c r="Q3" s="6">
        <f>100-((I3*100)/J3)</f>
        <v>66.666666666666657</v>
      </c>
      <c r="R3" s="6">
        <f>((E3+K3)*Q3/100)*0.8</f>
        <v>170.66666666666663</v>
      </c>
      <c r="S3" s="9"/>
    </row>
    <row r="4" spans="1:19" ht="25.5" x14ac:dyDescent="0.2">
      <c r="A4" s="17">
        <v>2</v>
      </c>
      <c r="B4" s="12" t="s">
        <v>23</v>
      </c>
      <c r="C4" s="3"/>
      <c r="D4" s="3"/>
      <c r="E4" s="35">
        <v>400</v>
      </c>
      <c r="F4" s="33">
        <v>64</v>
      </c>
      <c r="G4" s="33">
        <v>70</v>
      </c>
      <c r="H4" s="33">
        <v>67</v>
      </c>
      <c r="I4" s="33">
        <f t="shared" ref="I4:I66" si="0">MAX(F4:H4)</f>
        <v>70</v>
      </c>
      <c r="J4" s="33">
        <v>578</v>
      </c>
      <c r="K4" s="20"/>
      <c r="L4" s="21"/>
      <c r="M4" s="21"/>
      <c r="N4" s="21"/>
      <c r="O4" s="21"/>
      <c r="P4" s="21"/>
      <c r="Q4" s="6">
        <f>100-((I4*100)/J4)</f>
        <v>87.889273356401389</v>
      </c>
      <c r="R4" s="6">
        <f t="shared" ref="R4:R67" si="1">((E4+K4)*Q4/100)*0.8</f>
        <v>281.24567474048445</v>
      </c>
      <c r="S4" s="9"/>
    </row>
    <row r="5" spans="1:19" ht="25.5" x14ac:dyDescent="0.2">
      <c r="A5" s="17">
        <v>3</v>
      </c>
      <c r="B5" s="12" t="s">
        <v>23</v>
      </c>
      <c r="C5" s="3"/>
      <c r="D5" s="3"/>
      <c r="E5" s="35">
        <v>630</v>
      </c>
      <c r="F5" s="33">
        <v>68</v>
      </c>
      <c r="G5" s="33">
        <v>111</v>
      </c>
      <c r="H5" s="33">
        <v>70</v>
      </c>
      <c r="I5" s="33">
        <f t="shared" si="0"/>
        <v>111</v>
      </c>
      <c r="J5" s="33">
        <v>909</v>
      </c>
      <c r="K5" s="20">
        <v>630</v>
      </c>
      <c r="L5" s="46">
        <v>106</v>
      </c>
      <c r="M5" s="46">
        <v>81</v>
      </c>
      <c r="N5" s="46">
        <v>98</v>
      </c>
      <c r="O5" s="23">
        <f t="shared" ref="O5:O25" si="2">MAX(L5:N5)</f>
        <v>106</v>
      </c>
      <c r="P5" s="23">
        <v>909</v>
      </c>
      <c r="Q5" s="6">
        <f>((100-((I5*100)/J5))+(100-((O5*100)/P5)))/2</f>
        <v>88.063806380638056</v>
      </c>
      <c r="R5" s="6">
        <f t="shared" si="1"/>
        <v>887.6831683168316</v>
      </c>
      <c r="S5" s="9"/>
    </row>
    <row r="6" spans="1:19" ht="25.5" x14ac:dyDescent="0.2">
      <c r="A6" s="17">
        <v>4</v>
      </c>
      <c r="B6" s="12" t="s">
        <v>23</v>
      </c>
      <c r="C6" s="3"/>
      <c r="D6" s="3"/>
      <c r="E6" s="35">
        <v>400</v>
      </c>
      <c r="F6" s="33">
        <v>11</v>
      </c>
      <c r="G6" s="33">
        <v>7</v>
      </c>
      <c r="H6" s="33">
        <v>8</v>
      </c>
      <c r="I6" s="33">
        <f t="shared" si="0"/>
        <v>11</v>
      </c>
      <c r="J6" s="33">
        <v>578</v>
      </c>
      <c r="K6" s="20">
        <v>320</v>
      </c>
      <c r="L6" s="46">
        <v>0</v>
      </c>
      <c r="M6" s="46">
        <v>0</v>
      </c>
      <c r="N6" s="46">
        <v>0</v>
      </c>
      <c r="O6" s="23">
        <f t="shared" si="2"/>
        <v>0</v>
      </c>
      <c r="P6" s="23">
        <v>462</v>
      </c>
      <c r="Q6" s="6">
        <f>((100-((I6*100)/J6))+(100-((O6*100)/P6)))/2</f>
        <v>99.048442906574394</v>
      </c>
      <c r="R6" s="6">
        <f t="shared" si="1"/>
        <v>570.5190311418686</v>
      </c>
      <c r="S6" s="9"/>
    </row>
    <row r="7" spans="1:19" ht="25.5" x14ac:dyDescent="0.2">
      <c r="A7" s="17">
        <v>5</v>
      </c>
      <c r="B7" s="12" t="s">
        <v>23</v>
      </c>
      <c r="C7" s="3"/>
      <c r="D7" s="3"/>
      <c r="E7" s="35">
        <v>250</v>
      </c>
      <c r="F7" s="33">
        <v>144</v>
      </c>
      <c r="G7" s="33">
        <v>158</v>
      </c>
      <c r="H7" s="33">
        <v>185</v>
      </c>
      <c r="I7" s="33">
        <f t="shared" si="0"/>
        <v>185</v>
      </c>
      <c r="J7" s="33">
        <v>361</v>
      </c>
      <c r="K7" s="20"/>
      <c r="L7" s="21"/>
      <c r="M7" s="21"/>
      <c r="N7" s="21"/>
      <c r="O7" s="23">
        <f t="shared" si="2"/>
        <v>0</v>
      </c>
      <c r="P7" s="23">
        <v>0</v>
      </c>
      <c r="Q7" s="6">
        <f>100-((I7*100)/J7)</f>
        <v>48.75346260387812</v>
      </c>
      <c r="R7" s="6">
        <f t="shared" si="1"/>
        <v>97.50692520775624</v>
      </c>
      <c r="S7" s="9"/>
    </row>
    <row r="8" spans="1:19" ht="25.5" x14ac:dyDescent="0.2">
      <c r="A8" s="17">
        <v>6</v>
      </c>
      <c r="B8" s="12" t="s">
        <v>23</v>
      </c>
      <c r="C8" s="3"/>
      <c r="D8" s="3"/>
      <c r="E8" s="35">
        <v>400</v>
      </c>
      <c r="F8" s="33">
        <v>216</v>
      </c>
      <c r="G8" s="33">
        <v>240</v>
      </c>
      <c r="H8" s="33">
        <v>194</v>
      </c>
      <c r="I8" s="33">
        <f t="shared" si="0"/>
        <v>240</v>
      </c>
      <c r="J8" s="33">
        <v>578</v>
      </c>
      <c r="K8" s="20"/>
      <c r="L8" s="21"/>
      <c r="M8" s="21"/>
      <c r="N8" s="21"/>
      <c r="O8" s="23">
        <f t="shared" si="2"/>
        <v>0</v>
      </c>
      <c r="P8" s="23">
        <v>0</v>
      </c>
      <c r="Q8" s="6">
        <f>100-((I8*100)/J8)</f>
        <v>58.477508650519034</v>
      </c>
      <c r="R8" s="6">
        <f t="shared" si="1"/>
        <v>187.12802768166091</v>
      </c>
      <c r="S8" s="9"/>
    </row>
    <row r="9" spans="1:19" ht="25.5" x14ac:dyDescent="0.2">
      <c r="A9" s="17">
        <v>7</v>
      </c>
      <c r="B9" s="12" t="s">
        <v>23</v>
      </c>
      <c r="C9" s="3"/>
      <c r="D9" s="3"/>
      <c r="E9" s="35">
        <v>400</v>
      </c>
      <c r="F9" s="33">
        <v>13</v>
      </c>
      <c r="G9" s="33">
        <v>19</v>
      </c>
      <c r="H9" s="33">
        <v>17</v>
      </c>
      <c r="I9" s="33">
        <f t="shared" si="0"/>
        <v>19</v>
      </c>
      <c r="J9" s="33">
        <v>578</v>
      </c>
      <c r="K9" s="20"/>
      <c r="L9" s="21"/>
      <c r="M9" s="21"/>
      <c r="N9" s="21"/>
      <c r="O9" s="23">
        <f t="shared" si="2"/>
        <v>0</v>
      </c>
      <c r="P9" s="23">
        <v>0</v>
      </c>
      <c r="Q9" s="6">
        <f>100-((I9*100)/J9)</f>
        <v>96.712802768166085</v>
      </c>
      <c r="R9" s="6">
        <f t="shared" si="1"/>
        <v>309.48096885813152</v>
      </c>
      <c r="S9" s="9"/>
    </row>
    <row r="10" spans="1:19" ht="25.5" x14ac:dyDescent="0.2">
      <c r="A10" s="17">
        <v>8</v>
      </c>
      <c r="B10" s="12" t="s">
        <v>23</v>
      </c>
      <c r="C10" s="3"/>
      <c r="D10" s="3"/>
      <c r="E10" s="35">
        <v>630</v>
      </c>
      <c r="F10" s="33">
        <f>'[1]ТП-8'!N204</f>
        <v>62</v>
      </c>
      <c r="G10" s="33">
        <f>'[1]ТП-8'!O204</f>
        <v>0</v>
      </c>
      <c r="H10" s="33">
        <f>'[1]ТП-8'!P204</f>
        <v>64</v>
      </c>
      <c r="I10" s="33">
        <f t="shared" si="0"/>
        <v>64</v>
      </c>
      <c r="J10" s="33">
        <v>909</v>
      </c>
      <c r="K10" s="20">
        <v>630</v>
      </c>
      <c r="L10" s="21">
        <f>'[1]ТП-8'!X204</f>
        <v>111</v>
      </c>
      <c r="M10" s="21">
        <f>'[1]ТП-8'!Y204</f>
        <v>406</v>
      </c>
      <c r="N10" s="21">
        <f>'[1]ТП-8'!Z204</f>
        <v>407</v>
      </c>
      <c r="O10" s="23">
        <f t="shared" si="2"/>
        <v>407</v>
      </c>
      <c r="P10" s="23">
        <v>909</v>
      </c>
      <c r="Q10" s="6">
        <f t="shared" ref="Q10:Q69" si="3">((100-((I10*100)/J10))+(100-((O10*100)/P10)))/2</f>
        <v>74.092409240924098</v>
      </c>
      <c r="R10" s="6">
        <f t="shared" si="1"/>
        <v>746.85148514851494</v>
      </c>
      <c r="S10" s="9"/>
    </row>
    <row r="11" spans="1:19" ht="21" customHeight="1" x14ac:dyDescent="0.2">
      <c r="A11" s="14" t="s">
        <v>12</v>
      </c>
      <c r="B11" s="12" t="s">
        <v>23</v>
      </c>
      <c r="C11" s="13"/>
      <c r="D11" s="13"/>
      <c r="E11" s="35">
        <v>400</v>
      </c>
      <c r="F11" s="33">
        <v>67</v>
      </c>
      <c r="G11" s="33">
        <v>75</v>
      </c>
      <c r="H11" s="33">
        <v>39</v>
      </c>
      <c r="I11" s="33">
        <f t="shared" si="0"/>
        <v>75</v>
      </c>
      <c r="J11" s="33">
        <v>578</v>
      </c>
      <c r="K11" s="20">
        <v>400</v>
      </c>
      <c r="L11" s="24">
        <v>57</v>
      </c>
      <c r="M11" s="24">
        <v>54</v>
      </c>
      <c r="N11" s="24">
        <v>78</v>
      </c>
      <c r="O11" s="23">
        <f t="shared" si="2"/>
        <v>78</v>
      </c>
      <c r="P11" s="23">
        <v>578</v>
      </c>
      <c r="Q11" s="6">
        <f t="shared" si="3"/>
        <v>86.764705882352942</v>
      </c>
      <c r="R11" s="6">
        <f t="shared" si="1"/>
        <v>555.2941176470589</v>
      </c>
      <c r="S11" s="8"/>
    </row>
    <row r="12" spans="1:19" ht="24" customHeight="1" x14ac:dyDescent="0.2">
      <c r="A12" s="14" t="s">
        <v>50</v>
      </c>
      <c r="B12" s="12" t="s">
        <v>23</v>
      </c>
      <c r="C12" s="13"/>
      <c r="D12" s="13"/>
      <c r="E12" s="36">
        <v>400</v>
      </c>
      <c r="F12" s="45">
        <v>24</v>
      </c>
      <c r="G12" s="45">
        <v>30</v>
      </c>
      <c r="H12" s="45">
        <v>41</v>
      </c>
      <c r="I12" s="33">
        <f t="shared" si="0"/>
        <v>41</v>
      </c>
      <c r="J12" s="33">
        <v>578</v>
      </c>
      <c r="K12" s="20">
        <v>320</v>
      </c>
      <c r="L12" s="47">
        <v>130</v>
      </c>
      <c r="M12" s="47">
        <v>116</v>
      </c>
      <c r="N12" s="47">
        <v>108</v>
      </c>
      <c r="O12" s="23">
        <f t="shared" si="2"/>
        <v>130</v>
      </c>
      <c r="P12" s="23">
        <v>462</v>
      </c>
      <c r="Q12" s="6">
        <f t="shared" si="3"/>
        <v>82.384023127967765</v>
      </c>
      <c r="R12" s="6">
        <f t="shared" si="1"/>
        <v>474.53197321709433</v>
      </c>
      <c r="S12" s="8"/>
    </row>
    <row r="13" spans="1:19" ht="24" customHeight="1" x14ac:dyDescent="0.2">
      <c r="A13" s="14" t="s">
        <v>51</v>
      </c>
      <c r="B13" s="12" t="s">
        <v>23</v>
      </c>
      <c r="C13" s="13"/>
      <c r="D13" s="13"/>
      <c r="E13" s="36">
        <v>400</v>
      </c>
      <c r="F13" s="45">
        <v>104</v>
      </c>
      <c r="G13" s="45">
        <v>62</v>
      </c>
      <c r="H13" s="45">
        <v>76</v>
      </c>
      <c r="I13" s="33">
        <f t="shared" si="0"/>
        <v>104</v>
      </c>
      <c r="J13" s="33">
        <v>578</v>
      </c>
      <c r="K13" s="20">
        <v>400</v>
      </c>
      <c r="L13" s="47">
        <v>15</v>
      </c>
      <c r="M13" s="47">
        <v>32</v>
      </c>
      <c r="N13" s="47">
        <v>24</v>
      </c>
      <c r="O13" s="23">
        <f t="shared" si="2"/>
        <v>32</v>
      </c>
      <c r="P13" s="23">
        <v>578</v>
      </c>
      <c r="Q13" s="6">
        <f t="shared" si="3"/>
        <v>88.235294117647058</v>
      </c>
      <c r="R13" s="6">
        <f t="shared" si="1"/>
        <v>564.70588235294122</v>
      </c>
      <c r="S13" s="8"/>
    </row>
    <row r="14" spans="1:19" ht="30" customHeight="1" x14ac:dyDescent="0.2">
      <c r="A14" s="14" t="s">
        <v>37</v>
      </c>
      <c r="B14" s="12" t="s">
        <v>23</v>
      </c>
      <c r="C14" s="13"/>
      <c r="D14" s="13"/>
      <c r="E14" s="35">
        <v>250</v>
      </c>
      <c r="F14" s="33">
        <v>48</v>
      </c>
      <c r="G14" s="33">
        <v>37</v>
      </c>
      <c r="H14" s="33">
        <v>30</v>
      </c>
      <c r="I14" s="33">
        <f t="shared" si="0"/>
        <v>48</v>
      </c>
      <c r="J14" s="33">
        <v>361</v>
      </c>
      <c r="K14" s="20"/>
      <c r="L14" s="47"/>
      <c r="M14" s="47"/>
      <c r="N14" s="47"/>
      <c r="O14" s="23">
        <f t="shared" si="2"/>
        <v>0</v>
      </c>
      <c r="P14" s="23"/>
      <c r="Q14" s="6">
        <f>100-((I14*100)/J14)</f>
        <v>86.70360110803324</v>
      </c>
      <c r="R14" s="6">
        <f t="shared" si="1"/>
        <v>173.40720221606648</v>
      </c>
      <c r="S14" s="8"/>
    </row>
    <row r="15" spans="1:19" ht="25.5" customHeight="1" x14ac:dyDescent="0.2">
      <c r="A15" s="14" t="s">
        <v>38</v>
      </c>
      <c r="B15" s="12" t="s">
        <v>23</v>
      </c>
      <c r="C15" s="13"/>
      <c r="D15" s="13"/>
      <c r="E15" s="35">
        <v>400</v>
      </c>
      <c r="F15" s="33">
        <v>93</v>
      </c>
      <c r="G15" s="33">
        <v>118</v>
      </c>
      <c r="H15" s="33">
        <v>85</v>
      </c>
      <c r="I15" s="33">
        <f t="shared" si="0"/>
        <v>118</v>
      </c>
      <c r="J15" s="33">
        <v>578</v>
      </c>
      <c r="K15" s="20">
        <v>400</v>
      </c>
      <c r="L15" s="24">
        <v>214</v>
      </c>
      <c r="M15" s="24">
        <v>178</v>
      </c>
      <c r="N15" s="24">
        <v>168</v>
      </c>
      <c r="O15" s="23">
        <f t="shared" si="2"/>
        <v>214</v>
      </c>
      <c r="P15" s="23">
        <v>578</v>
      </c>
      <c r="Q15" s="6">
        <f t="shared" si="3"/>
        <v>71.280276816608989</v>
      </c>
      <c r="R15" s="6">
        <f t="shared" si="1"/>
        <v>456.19377162629758</v>
      </c>
      <c r="S15" s="8"/>
    </row>
    <row r="16" spans="1:19" ht="28.5" customHeight="1" x14ac:dyDescent="0.2">
      <c r="A16" s="14" t="s">
        <v>39</v>
      </c>
      <c r="B16" s="12" t="s">
        <v>23</v>
      </c>
      <c r="C16" s="13"/>
      <c r="D16" s="13"/>
      <c r="E16" s="35">
        <v>180</v>
      </c>
      <c r="F16" s="33">
        <v>12</v>
      </c>
      <c r="G16" s="33">
        <v>36</v>
      </c>
      <c r="H16" s="33">
        <v>11</v>
      </c>
      <c r="I16" s="33">
        <f t="shared" si="0"/>
        <v>36</v>
      </c>
      <c r="J16" s="33">
        <v>280</v>
      </c>
      <c r="K16" s="20"/>
      <c r="L16" s="47"/>
      <c r="M16" s="47"/>
      <c r="N16" s="47"/>
      <c r="O16" s="23">
        <f t="shared" si="2"/>
        <v>0</v>
      </c>
      <c r="P16" s="23"/>
      <c r="Q16" s="6">
        <f>100-((I16*100)/J16)</f>
        <v>87.142857142857139</v>
      </c>
      <c r="R16" s="6">
        <f t="shared" si="1"/>
        <v>125.48571428571427</v>
      </c>
      <c r="S16" s="8"/>
    </row>
    <row r="17" spans="1:19" ht="27" customHeight="1" x14ac:dyDescent="0.2">
      <c r="A17" s="14" t="s">
        <v>40</v>
      </c>
      <c r="B17" s="12" t="s">
        <v>23</v>
      </c>
      <c r="C17" s="13"/>
      <c r="D17" s="13"/>
      <c r="E17" s="36">
        <v>400</v>
      </c>
      <c r="F17" s="45">
        <v>148</v>
      </c>
      <c r="G17" s="45">
        <v>247</v>
      </c>
      <c r="H17" s="45">
        <v>142</v>
      </c>
      <c r="I17" s="33">
        <f t="shared" si="0"/>
        <v>247</v>
      </c>
      <c r="J17" s="33">
        <v>578</v>
      </c>
      <c r="K17" s="20"/>
      <c r="L17" s="47"/>
      <c r="M17" s="47"/>
      <c r="N17" s="47"/>
      <c r="O17" s="23">
        <f t="shared" si="2"/>
        <v>0</v>
      </c>
      <c r="P17" s="23"/>
      <c r="Q17" s="6">
        <f t="shared" ref="Q17:Q25" si="4">100-((I17*100)/J17)</f>
        <v>57.266435986159166</v>
      </c>
      <c r="R17" s="6">
        <f t="shared" si="1"/>
        <v>183.25259515570934</v>
      </c>
      <c r="S17" s="8"/>
    </row>
    <row r="18" spans="1:19" ht="24" customHeight="1" x14ac:dyDescent="0.2">
      <c r="A18" s="14" t="s">
        <v>52</v>
      </c>
      <c r="B18" s="12" t="s">
        <v>23</v>
      </c>
      <c r="C18" s="13"/>
      <c r="D18" s="13"/>
      <c r="E18" s="36">
        <v>400</v>
      </c>
      <c r="F18" s="45">
        <v>54</v>
      </c>
      <c r="G18" s="45">
        <v>26</v>
      </c>
      <c r="H18" s="45">
        <v>34</v>
      </c>
      <c r="I18" s="33">
        <f t="shared" si="0"/>
        <v>54</v>
      </c>
      <c r="J18" s="33">
        <v>578</v>
      </c>
      <c r="K18" s="20"/>
      <c r="L18" s="47"/>
      <c r="M18" s="47"/>
      <c r="N18" s="47"/>
      <c r="O18" s="23">
        <f t="shared" si="2"/>
        <v>0</v>
      </c>
      <c r="P18" s="23"/>
      <c r="Q18" s="6">
        <f t="shared" si="4"/>
        <v>90.65743944636678</v>
      </c>
      <c r="R18" s="6">
        <f t="shared" si="1"/>
        <v>290.10380622837374</v>
      </c>
      <c r="S18" s="8"/>
    </row>
    <row r="19" spans="1:19" ht="27" customHeight="1" x14ac:dyDescent="0.2">
      <c r="A19" s="14" t="s">
        <v>53</v>
      </c>
      <c r="B19" s="12" t="s">
        <v>23</v>
      </c>
      <c r="C19" s="13"/>
      <c r="D19" s="13"/>
      <c r="E19" s="36">
        <v>180</v>
      </c>
      <c r="F19" s="45">
        <v>67</v>
      </c>
      <c r="G19" s="45">
        <v>87</v>
      </c>
      <c r="H19" s="45">
        <v>52</v>
      </c>
      <c r="I19" s="33">
        <f t="shared" si="0"/>
        <v>87</v>
      </c>
      <c r="J19" s="33">
        <v>280</v>
      </c>
      <c r="K19" s="20"/>
      <c r="L19" s="47"/>
      <c r="M19" s="47"/>
      <c r="N19" s="47"/>
      <c r="O19" s="23">
        <f t="shared" si="2"/>
        <v>0</v>
      </c>
      <c r="P19" s="23"/>
      <c r="Q19" s="6">
        <f t="shared" si="4"/>
        <v>68.928571428571431</v>
      </c>
      <c r="R19" s="6">
        <f t="shared" si="1"/>
        <v>99.257142857142867</v>
      </c>
      <c r="S19" s="8"/>
    </row>
    <row r="20" spans="1:19" ht="30" customHeight="1" x14ac:dyDescent="0.2">
      <c r="A20" s="15" t="s">
        <v>24</v>
      </c>
      <c r="B20" s="12" t="s">
        <v>23</v>
      </c>
      <c r="C20" s="13"/>
      <c r="D20" s="13"/>
      <c r="E20" s="36">
        <v>250</v>
      </c>
      <c r="F20" s="45">
        <v>134</v>
      </c>
      <c r="G20" s="45">
        <v>146</v>
      </c>
      <c r="H20" s="45">
        <v>146</v>
      </c>
      <c r="I20" s="33">
        <f t="shared" si="0"/>
        <v>146</v>
      </c>
      <c r="J20" s="33">
        <v>361</v>
      </c>
      <c r="K20" s="20"/>
      <c r="L20" s="47"/>
      <c r="M20" s="47"/>
      <c r="N20" s="47"/>
      <c r="O20" s="23">
        <f t="shared" si="2"/>
        <v>0</v>
      </c>
      <c r="P20" s="23"/>
      <c r="Q20" s="6">
        <f t="shared" si="4"/>
        <v>59.556786703601105</v>
      </c>
      <c r="R20" s="6">
        <f t="shared" si="1"/>
        <v>119.11357340720222</v>
      </c>
      <c r="S20" s="8"/>
    </row>
    <row r="21" spans="1:19" ht="26.25" customHeight="1" x14ac:dyDescent="0.2">
      <c r="A21" s="15" t="s">
        <v>54</v>
      </c>
      <c r="B21" s="12" t="s">
        <v>23</v>
      </c>
      <c r="C21" s="13"/>
      <c r="D21" s="13"/>
      <c r="E21" s="36">
        <v>320</v>
      </c>
      <c r="F21" s="45">
        <v>100</v>
      </c>
      <c r="G21" s="45">
        <v>154</v>
      </c>
      <c r="H21" s="45">
        <v>124</v>
      </c>
      <c r="I21" s="33">
        <f t="shared" si="0"/>
        <v>154</v>
      </c>
      <c r="J21" s="33">
        <v>462</v>
      </c>
      <c r="K21" s="20"/>
      <c r="L21" s="47"/>
      <c r="M21" s="47"/>
      <c r="N21" s="47"/>
      <c r="O21" s="23">
        <f t="shared" si="2"/>
        <v>0</v>
      </c>
      <c r="P21" s="23"/>
      <c r="Q21" s="6">
        <f t="shared" si="4"/>
        <v>66.666666666666657</v>
      </c>
      <c r="R21" s="6">
        <f t="shared" si="1"/>
        <v>170.66666666666663</v>
      </c>
      <c r="S21" s="8"/>
    </row>
    <row r="22" spans="1:19" ht="28.5" customHeight="1" x14ac:dyDescent="0.2">
      <c r="A22" s="15" t="s">
        <v>55</v>
      </c>
      <c r="B22" s="12" t="s">
        <v>23</v>
      </c>
      <c r="C22" s="13"/>
      <c r="D22" s="13"/>
      <c r="E22" s="36">
        <v>400</v>
      </c>
      <c r="F22" s="45">
        <v>179</v>
      </c>
      <c r="G22" s="45">
        <v>73</v>
      </c>
      <c r="H22" s="45">
        <v>163</v>
      </c>
      <c r="I22" s="33">
        <f t="shared" si="0"/>
        <v>179</v>
      </c>
      <c r="J22" s="33">
        <v>578</v>
      </c>
      <c r="K22" s="20"/>
      <c r="L22" s="47"/>
      <c r="M22" s="47"/>
      <c r="N22" s="47"/>
      <c r="O22" s="23">
        <f t="shared" si="2"/>
        <v>0</v>
      </c>
      <c r="P22" s="23"/>
      <c r="Q22" s="6">
        <f t="shared" si="4"/>
        <v>69.031141868512108</v>
      </c>
      <c r="R22" s="6">
        <f t="shared" si="1"/>
        <v>220.89965397923876</v>
      </c>
      <c r="S22" s="8"/>
    </row>
    <row r="23" spans="1:19" ht="25.5" x14ac:dyDescent="0.2">
      <c r="A23" s="14" t="s">
        <v>25</v>
      </c>
      <c r="B23" s="12" t="s">
        <v>23</v>
      </c>
      <c r="C23" s="13"/>
      <c r="D23" s="13"/>
      <c r="E23" s="36">
        <v>250</v>
      </c>
      <c r="F23" s="45">
        <v>187</v>
      </c>
      <c r="G23" s="45">
        <v>191</v>
      </c>
      <c r="H23" s="45">
        <v>98</v>
      </c>
      <c r="I23" s="33">
        <f t="shared" si="0"/>
        <v>191</v>
      </c>
      <c r="J23" s="33">
        <v>361</v>
      </c>
      <c r="K23" s="20"/>
      <c r="L23" s="47"/>
      <c r="M23" s="47"/>
      <c r="N23" s="47"/>
      <c r="O23" s="23">
        <f t="shared" si="2"/>
        <v>0</v>
      </c>
      <c r="P23" s="23"/>
      <c r="Q23" s="6">
        <f t="shared" si="4"/>
        <v>47.091412742382275</v>
      </c>
      <c r="R23" s="6">
        <f t="shared" si="1"/>
        <v>94.18282548476455</v>
      </c>
      <c r="S23" s="8"/>
    </row>
    <row r="24" spans="1:19" ht="25.5" x14ac:dyDescent="0.2">
      <c r="A24" s="14" t="s">
        <v>26</v>
      </c>
      <c r="B24" s="12" t="s">
        <v>23</v>
      </c>
      <c r="C24" s="13"/>
      <c r="D24" s="13"/>
      <c r="E24" s="36">
        <v>250</v>
      </c>
      <c r="F24" s="45">
        <v>49</v>
      </c>
      <c r="G24" s="45">
        <v>55</v>
      </c>
      <c r="H24" s="45">
        <v>59</v>
      </c>
      <c r="I24" s="33">
        <f t="shared" si="0"/>
        <v>59</v>
      </c>
      <c r="J24" s="33">
        <v>361</v>
      </c>
      <c r="K24" s="20"/>
      <c r="L24" s="47"/>
      <c r="M24" s="47"/>
      <c r="N24" s="47"/>
      <c r="O24" s="23">
        <f t="shared" si="2"/>
        <v>0</v>
      </c>
      <c r="P24" s="23"/>
      <c r="Q24" s="6">
        <f t="shared" si="4"/>
        <v>83.65650969529085</v>
      </c>
      <c r="R24" s="6">
        <f t="shared" si="1"/>
        <v>167.3130193905817</v>
      </c>
      <c r="S24" s="8"/>
    </row>
    <row r="25" spans="1:19" ht="25.5" x14ac:dyDescent="0.2">
      <c r="A25" s="14" t="s">
        <v>36</v>
      </c>
      <c r="B25" s="12" t="s">
        <v>23</v>
      </c>
      <c r="C25" s="13"/>
      <c r="D25" s="13"/>
      <c r="E25" s="36">
        <v>250</v>
      </c>
      <c r="F25" s="45">
        <v>35</v>
      </c>
      <c r="G25" s="45">
        <v>13</v>
      </c>
      <c r="H25" s="45">
        <v>44</v>
      </c>
      <c r="I25" s="33">
        <f t="shared" si="0"/>
        <v>44</v>
      </c>
      <c r="J25" s="33">
        <v>361</v>
      </c>
      <c r="K25" s="20"/>
      <c r="L25" s="47"/>
      <c r="M25" s="47"/>
      <c r="N25" s="47"/>
      <c r="O25" s="23">
        <f t="shared" si="2"/>
        <v>0</v>
      </c>
      <c r="P25" s="23"/>
      <c r="Q25" s="6">
        <f t="shared" si="4"/>
        <v>87.81163434903047</v>
      </c>
      <c r="R25" s="6">
        <f t="shared" si="1"/>
        <v>175.62326869806097</v>
      </c>
      <c r="S25" s="8"/>
    </row>
    <row r="26" spans="1:19" ht="25.5" x14ac:dyDescent="0.2">
      <c r="A26" s="14" t="s">
        <v>56</v>
      </c>
      <c r="B26" s="12" t="s">
        <v>23</v>
      </c>
      <c r="C26" s="13"/>
      <c r="D26" s="13"/>
      <c r="E26" s="36">
        <v>420</v>
      </c>
      <c r="F26" s="45">
        <v>57</v>
      </c>
      <c r="G26" s="45">
        <v>43</v>
      </c>
      <c r="H26" s="45">
        <v>66</v>
      </c>
      <c r="I26" s="33">
        <f t="shared" si="0"/>
        <v>66</v>
      </c>
      <c r="J26" s="33">
        <v>578</v>
      </c>
      <c r="K26" s="20">
        <v>400</v>
      </c>
      <c r="L26" s="47">
        <v>29</v>
      </c>
      <c r="M26" s="47">
        <v>47</v>
      </c>
      <c r="N26" s="47">
        <v>46</v>
      </c>
      <c r="O26" s="23">
        <f>MAX(L26:N26)</f>
        <v>47</v>
      </c>
      <c r="P26" s="23">
        <v>578</v>
      </c>
      <c r="Q26" s="6">
        <f t="shared" si="3"/>
        <v>90.224913494809684</v>
      </c>
      <c r="R26" s="6">
        <f t="shared" si="1"/>
        <v>591.87543252595151</v>
      </c>
      <c r="S26" s="8"/>
    </row>
    <row r="27" spans="1:19" ht="25.5" x14ac:dyDescent="0.2">
      <c r="A27" s="14" t="s">
        <v>57</v>
      </c>
      <c r="B27" s="12" t="s">
        <v>23</v>
      </c>
      <c r="C27" s="13"/>
      <c r="D27" s="13"/>
      <c r="E27" s="36">
        <v>400</v>
      </c>
      <c r="F27" s="45">
        <v>115</v>
      </c>
      <c r="G27" s="45">
        <v>85</v>
      </c>
      <c r="H27" s="45">
        <v>66</v>
      </c>
      <c r="I27" s="33">
        <f t="shared" si="0"/>
        <v>115</v>
      </c>
      <c r="J27" s="33">
        <v>578</v>
      </c>
      <c r="K27" s="20">
        <v>400</v>
      </c>
      <c r="L27" s="47">
        <v>18</v>
      </c>
      <c r="M27" s="47">
        <v>20</v>
      </c>
      <c r="N27" s="47">
        <v>17</v>
      </c>
      <c r="O27" s="23">
        <f t="shared" ref="O27:O90" si="5">MAX(L27:N27)</f>
        <v>20</v>
      </c>
      <c r="P27" s="23">
        <v>578</v>
      </c>
      <c r="Q27" s="6">
        <f t="shared" si="3"/>
        <v>88.321799307958486</v>
      </c>
      <c r="R27" s="6">
        <f t="shared" si="1"/>
        <v>565.25951557093435</v>
      </c>
      <c r="S27" s="8"/>
    </row>
    <row r="28" spans="1:19" ht="25.5" x14ac:dyDescent="0.2">
      <c r="A28" s="14" t="s">
        <v>58</v>
      </c>
      <c r="B28" s="12" t="s">
        <v>23</v>
      </c>
      <c r="C28" s="13"/>
      <c r="D28" s="13"/>
      <c r="E28" s="36">
        <v>630</v>
      </c>
      <c r="F28" s="45">
        <v>25</v>
      </c>
      <c r="G28" s="45">
        <v>23</v>
      </c>
      <c r="H28" s="45">
        <v>16</v>
      </c>
      <c r="I28" s="33">
        <f t="shared" si="0"/>
        <v>25</v>
      </c>
      <c r="J28" s="33">
        <v>909</v>
      </c>
      <c r="K28" s="20">
        <v>400</v>
      </c>
      <c r="L28" s="47">
        <v>146</v>
      </c>
      <c r="M28" s="47">
        <v>125</v>
      </c>
      <c r="N28" s="47">
        <v>128</v>
      </c>
      <c r="O28" s="23">
        <f t="shared" si="5"/>
        <v>146</v>
      </c>
      <c r="P28" s="23">
        <v>578</v>
      </c>
      <c r="Q28" s="6">
        <f t="shared" si="3"/>
        <v>85.995104700781496</v>
      </c>
      <c r="R28" s="6">
        <f t="shared" si="1"/>
        <v>708.59966273443956</v>
      </c>
      <c r="S28" s="8"/>
    </row>
    <row r="29" spans="1:19" ht="25.5" x14ac:dyDescent="0.2">
      <c r="A29" s="14" t="s">
        <v>59</v>
      </c>
      <c r="B29" s="12" t="s">
        <v>23</v>
      </c>
      <c r="C29" s="13"/>
      <c r="D29" s="13"/>
      <c r="E29" s="36">
        <v>400</v>
      </c>
      <c r="F29" s="45">
        <v>0</v>
      </c>
      <c r="G29" s="45">
        <v>0</v>
      </c>
      <c r="H29" s="45">
        <v>0</v>
      </c>
      <c r="I29" s="33">
        <f t="shared" si="0"/>
        <v>0</v>
      </c>
      <c r="J29" s="33">
        <v>578</v>
      </c>
      <c r="K29" s="20">
        <v>400</v>
      </c>
      <c r="L29" s="47">
        <v>151</v>
      </c>
      <c r="M29" s="47">
        <v>174</v>
      </c>
      <c r="N29" s="47">
        <v>97</v>
      </c>
      <c r="O29" s="23">
        <f t="shared" si="5"/>
        <v>174</v>
      </c>
      <c r="P29" s="23">
        <v>578</v>
      </c>
      <c r="Q29" s="6">
        <f t="shared" si="3"/>
        <v>84.948096885813158</v>
      </c>
      <c r="R29" s="6">
        <f t="shared" si="1"/>
        <v>543.66782006920425</v>
      </c>
      <c r="S29" s="8"/>
    </row>
    <row r="30" spans="1:19" ht="25.5" x14ac:dyDescent="0.2">
      <c r="A30" s="14" t="s">
        <v>60</v>
      </c>
      <c r="B30" s="12" t="s">
        <v>23</v>
      </c>
      <c r="C30" s="13"/>
      <c r="D30" s="13"/>
      <c r="E30" s="36">
        <v>400</v>
      </c>
      <c r="F30" s="45">
        <v>52</v>
      </c>
      <c r="G30" s="45">
        <v>56</v>
      </c>
      <c r="H30" s="45">
        <v>46</v>
      </c>
      <c r="I30" s="33">
        <f t="shared" si="0"/>
        <v>56</v>
      </c>
      <c r="J30" s="33">
        <v>578</v>
      </c>
      <c r="K30" s="20">
        <v>400</v>
      </c>
      <c r="L30" s="47">
        <v>68</v>
      </c>
      <c r="M30" s="47">
        <v>71</v>
      </c>
      <c r="N30" s="47">
        <v>82</v>
      </c>
      <c r="O30" s="23">
        <f t="shared" si="5"/>
        <v>82</v>
      </c>
      <c r="P30" s="23">
        <v>578</v>
      </c>
      <c r="Q30" s="6">
        <f t="shared" si="3"/>
        <v>88.062283737024217</v>
      </c>
      <c r="R30" s="6">
        <f t="shared" si="1"/>
        <v>563.59861591695494</v>
      </c>
      <c r="S30" s="8"/>
    </row>
    <row r="31" spans="1:19" ht="25.5" x14ac:dyDescent="0.2">
      <c r="A31" s="14" t="s">
        <v>17</v>
      </c>
      <c r="B31" s="12" t="s">
        <v>23</v>
      </c>
      <c r="C31" s="13"/>
      <c r="D31" s="13"/>
      <c r="E31" s="36">
        <v>400</v>
      </c>
      <c r="F31" s="45">
        <v>64</v>
      </c>
      <c r="G31" s="45">
        <v>104</v>
      </c>
      <c r="H31" s="45">
        <v>72</v>
      </c>
      <c r="I31" s="33">
        <f t="shared" si="0"/>
        <v>104</v>
      </c>
      <c r="J31" s="33">
        <v>578</v>
      </c>
      <c r="K31" s="20"/>
      <c r="L31" s="47"/>
      <c r="M31" s="47"/>
      <c r="N31" s="47"/>
      <c r="O31" s="23">
        <f t="shared" si="5"/>
        <v>0</v>
      </c>
      <c r="P31" s="23"/>
      <c r="Q31" s="6">
        <f>100-((I31*100)/J31)</f>
        <v>82.006920415224911</v>
      </c>
      <c r="R31" s="6">
        <f t="shared" si="1"/>
        <v>262.42214532871969</v>
      </c>
      <c r="S31" s="8"/>
    </row>
    <row r="32" spans="1:19" ht="25.5" x14ac:dyDescent="0.2">
      <c r="A32" s="14" t="s">
        <v>61</v>
      </c>
      <c r="B32" s="12" t="s">
        <v>23</v>
      </c>
      <c r="C32" s="13"/>
      <c r="D32" s="13"/>
      <c r="E32" s="36">
        <v>1000</v>
      </c>
      <c r="F32" s="45">
        <v>82</v>
      </c>
      <c r="G32" s="45">
        <v>123</v>
      </c>
      <c r="H32" s="45">
        <v>103</v>
      </c>
      <c r="I32" s="33">
        <f t="shared" si="0"/>
        <v>123</v>
      </c>
      <c r="J32" s="33">
        <v>1443</v>
      </c>
      <c r="K32" s="20">
        <v>1000</v>
      </c>
      <c r="L32" s="47"/>
      <c r="M32" s="47"/>
      <c r="N32" s="47"/>
      <c r="O32" s="23">
        <f t="shared" si="5"/>
        <v>0</v>
      </c>
      <c r="P32" s="23">
        <v>1443</v>
      </c>
      <c r="Q32" s="6">
        <f>100-((I32*100)/J32)</f>
        <v>91.476091476091483</v>
      </c>
      <c r="R32" s="6">
        <f t="shared" si="1"/>
        <v>1463.617463617464</v>
      </c>
      <c r="S32" s="8"/>
    </row>
    <row r="33" spans="1:19" ht="25.5" x14ac:dyDescent="0.2">
      <c r="A33" s="14" t="s">
        <v>62</v>
      </c>
      <c r="B33" s="12" t="s">
        <v>23</v>
      </c>
      <c r="C33" s="13"/>
      <c r="D33" s="13"/>
      <c r="E33" s="36">
        <v>630</v>
      </c>
      <c r="F33" s="45">
        <v>0</v>
      </c>
      <c r="G33" s="45">
        <v>0</v>
      </c>
      <c r="H33" s="45">
        <v>0</v>
      </c>
      <c r="I33" s="33">
        <f t="shared" si="0"/>
        <v>0</v>
      </c>
      <c r="J33" s="33">
        <v>909</v>
      </c>
      <c r="K33" s="20">
        <v>630</v>
      </c>
      <c r="L33" s="47">
        <v>25</v>
      </c>
      <c r="M33" s="47">
        <v>15</v>
      </c>
      <c r="N33" s="47">
        <v>14</v>
      </c>
      <c r="O33" s="23">
        <f t="shared" si="5"/>
        <v>25</v>
      </c>
      <c r="P33" s="23">
        <v>909</v>
      </c>
      <c r="Q33" s="6">
        <f t="shared" si="3"/>
        <v>98.624862486248617</v>
      </c>
      <c r="R33" s="6">
        <f t="shared" si="1"/>
        <v>994.13861386138615</v>
      </c>
      <c r="S33" s="8"/>
    </row>
    <row r="34" spans="1:19" ht="25.5" x14ac:dyDescent="0.2">
      <c r="A34" s="14" t="s">
        <v>63</v>
      </c>
      <c r="B34" s="12" t="s">
        <v>23</v>
      </c>
      <c r="C34" s="13"/>
      <c r="D34" s="13"/>
      <c r="E34" s="36">
        <v>400</v>
      </c>
      <c r="F34" s="45">
        <v>72</v>
      </c>
      <c r="G34" s="45">
        <v>100</v>
      </c>
      <c r="H34" s="45">
        <v>113</v>
      </c>
      <c r="I34" s="33">
        <f t="shared" si="0"/>
        <v>113</v>
      </c>
      <c r="J34" s="33">
        <v>578</v>
      </c>
      <c r="K34" s="20">
        <v>400</v>
      </c>
      <c r="L34" s="47">
        <v>108</v>
      </c>
      <c r="M34" s="47">
        <v>110</v>
      </c>
      <c r="N34" s="47">
        <v>65</v>
      </c>
      <c r="O34" s="23">
        <f t="shared" si="5"/>
        <v>110</v>
      </c>
      <c r="P34" s="23">
        <v>578</v>
      </c>
      <c r="Q34" s="6">
        <f t="shared" si="3"/>
        <v>80.709342560553637</v>
      </c>
      <c r="R34" s="6">
        <f t="shared" si="1"/>
        <v>516.53979238754334</v>
      </c>
      <c r="S34" s="8"/>
    </row>
    <row r="35" spans="1:19" ht="25.5" x14ac:dyDescent="0.2">
      <c r="A35" s="14" t="s">
        <v>64</v>
      </c>
      <c r="B35" s="12" t="s">
        <v>23</v>
      </c>
      <c r="C35" s="13"/>
      <c r="D35" s="13"/>
      <c r="E35" s="36">
        <v>400</v>
      </c>
      <c r="F35" s="45">
        <v>128</v>
      </c>
      <c r="G35" s="45">
        <v>147</v>
      </c>
      <c r="H35" s="45">
        <v>112</v>
      </c>
      <c r="I35" s="33">
        <f t="shared" si="0"/>
        <v>147</v>
      </c>
      <c r="J35" s="33">
        <v>578</v>
      </c>
      <c r="K35" s="20">
        <v>320</v>
      </c>
      <c r="L35" s="47">
        <v>58</v>
      </c>
      <c r="M35" s="47">
        <v>44</v>
      </c>
      <c r="N35" s="47">
        <v>34</v>
      </c>
      <c r="O35" s="23">
        <f t="shared" si="5"/>
        <v>58</v>
      </c>
      <c r="P35" s="23">
        <v>462</v>
      </c>
      <c r="Q35" s="6">
        <f t="shared" si="3"/>
        <v>81.006680747165177</v>
      </c>
      <c r="R35" s="6">
        <f t="shared" si="1"/>
        <v>466.59848110367142</v>
      </c>
      <c r="S35" s="8"/>
    </row>
    <row r="36" spans="1:19" ht="25.5" x14ac:dyDescent="0.2">
      <c r="A36" s="14" t="s">
        <v>16</v>
      </c>
      <c r="B36" s="12" t="s">
        <v>23</v>
      </c>
      <c r="C36" s="13"/>
      <c r="D36" s="13"/>
      <c r="E36" s="36">
        <v>320</v>
      </c>
      <c r="F36" s="45">
        <v>126</v>
      </c>
      <c r="G36" s="45">
        <v>146</v>
      </c>
      <c r="H36" s="45">
        <v>106</v>
      </c>
      <c r="I36" s="33">
        <f t="shared" si="0"/>
        <v>146</v>
      </c>
      <c r="J36" s="33">
        <v>462</v>
      </c>
      <c r="K36" s="20">
        <v>260</v>
      </c>
      <c r="L36" s="47">
        <v>51</v>
      </c>
      <c r="M36" s="47">
        <v>39</v>
      </c>
      <c r="N36" s="47">
        <v>59</v>
      </c>
      <c r="O36" s="23">
        <f t="shared" si="5"/>
        <v>59</v>
      </c>
      <c r="P36" s="23">
        <v>361</v>
      </c>
      <c r="Q36" s="6">
        <f t="shared" si="3"/>
        <v>76.027389046779632</v>
      </c>
      <c r="R36" s="6">
        <f t="shared" si="1"/>
        <v>352.76708517705748</v>
      </c>
      <c r="S36" s="8"/>
    </row>
    <row r="37" spans="1:19" ht="25.5" x14ac:dyDescent="0.2">
      <c r="A37" s="14" t="s">
        <v>65</v>
      </c>
      <c r="B37" s="12" t="s">
        <v>23</v>
      </c>
      <c r="C37" s="13"/>
      <c r="D37" s="13"/>
      <c r="E37" s="36">
        <v>400</v>
      </c>
      <c r="F37" s="45">
        <v>35</v>
      </c>
      <c r="G37" s="45">
        <v>27</v>
      </c>
      <c r="H37" s="45">
        <v>26</v>
      </c>
      <c r="I37" s="33">
        <f t="shared" si="0"/>
        <v>35</v>
      </c>
      <c r="J37" s="33">
        <v>578</v>
      </c>
      <c r="K37" s="20">
        <v>320</v>
      </c>
      <c r="L37" s="47">
        <v>64</v>
      </c>
      <c r="M37" s="47">
        <v>29</v>
      </c>
      <c r="N37" s="47">
        <v>42</v>
      </c>
      <c r="O37" s="23">
        <f t="shared" si="5"/>
        <v>64</v>
      </c>
      <c r="P37" s="23">
        <v>462</v>
      </c>
      <c r="Q37" s="6">
        <f t="shared" si="3"/>
        <v>90.045911412693414</v>
      </c>
      <c r="R37" s="6">
        <f t="shared" si="1"/>
        <v>518.66444973711407</v>
      </c>
      <c r="S37" s="8"/>
    </row>
    <row r="38" spans="1:19" ht="25.5" x14ac:dyDescent="0.2">
      <c r="A38" s="14" t="s">
        <v>66</v>
      </c>
      <c r="B38" s="12" t="s">
        <v>23</v>
      </c>
      <c r="C38" s="13"/>
      <c r="D38" s="13"/>
      <c r="E38" s="36">
        <v>1000</v>
      </c>
      <c r="F38" s="45">
        <v>45</v>
      </c>
      <c r="G38" s="45">
        <v>47</v>
      </c>
      <c r="H38" s="45">
        <v>50</v>
      </c>
      <c r="I38" s="33">
        <f t="shared" si="0"/>
        <v>50</v>
      </c>
      <c r="J38" s="33">
        <v>1443</v>
      </c>
      <c r="K38" s="20">
        <v>1000</v>
      </c>
      <c r="L38" s="47">
        <v>79</v>
      </c>
      <c r="M38" s="47">
        <v>79</v>
      </c>
      <c r="N38" s="47">
        <v>69</v>
      </c>
      <c r="O38" s="23">
        <f t="shared" si="5"/>
        <v>79</v>
      </c>
      <c r="P38" s="23">
        <v>1443</v>
      </c>
      <c r="Q38" s="6">
        <f t="shared" si="3"/>
        <v>95.530145530145532</v>
      </c>
      <c r="R38" s="6">
        <f t="shared" si="1"/>
        <v>1528.4823284823285</v>
      </c>
      <c r="S38" s="8"/>
    </row>
    <row r="39" spans="1:19" ht="25.5" x14ac:dyDescent="0.2">
      <c r="A39" s="14" t="s">
        <v>67</v>
      </c>
      <c r="B39" s="12" t="s">
        <v>23</v>
      </c>
      <c r="C39" s="13"/>
      <c r="D39" s="13"/>
      <c r="E39" s="36">
        <v>630</v>
      </c>
      <c r="F39" s="45">
        <v>46</v>
      </c>
      <c r="G39" s="45">
        <v>42</v>
      </c>
      <c r="H39" s="45">
        <v>86</v>
      </c>
      <c r="I39" s="33">
        <f t="shared" si="0"/>
        <v>86</v>
      </c>
      <c r="J39" s="33">
        <v>909</v>
      </c>
      <c r="K39" s="20">
        <v>400</v>
      </c>
      <c r="L39" s="47"/>
      <c r="M39" s="47"/>
      <c r="N39" s="47"/>
      <c r="O39" s="23">
        <f t="shared" si="5"/>
        <v>0</v>
      </c>
      <c r="P39" s="23">
        <v>578</v>
      </c>
      <c r="Q39" s="6">
        <f t="shared" si="3"/>
        <v>95.269526952695273</v>
      </c>
      <c r="R39" s="6">
        <f t="shared" si="1"/>
        <v>785.02090209020912</v>
      </c>
      <c r="S39" s="8"/>
    </row>
    <row r="40" spans="1:19" ht="25.5" x14ac:dyDescent="0.2">
      <c r="A40" s="14" t="s">
        <v>14</v>
      </c>
      <c r="B40" s="12" t="s">
        <v>23</v>
      </c>
      <c r="C40" s="13"/>
      <c r="D40" s="13"/>
      <c r="E40" s="36">
        <v>630</v>
      </c>
      <c r="F40" s="45">
        <v>8</v>
      </c>
      <c r="G40" s="45">
        <v>5</v>
      </c>
      <c r="H40" s="45">
        <v>4</v>
      </c>
      <c r="I40" s="33">
        <f t="shared" si="0"/>
        <v>8</v>
      </c>
      <c r="J40" s="33">
        <v>909</v>
      </c>
      <c r="K40" s="20">
        <v>630</v>
      </c>
      <c r="L40" s="47">
        <v>0</v>
      </c>
      <c r="M40" s="47">
        <v>1</v>
      </c>
      <c r="N40" s="47">
        <v>6</v>
      </c>
      <c r="O40" s="23">
        <f t="shared" si="5"/>
        <v>6</v>
      </c>
      <c r="P40" s="23">
        <v>909</v>
      </c>
      <c r="Q40" s="6">
        <f t="shared" si="3"/>
        <v>99.229922992299237</v>
      </c>
      <c r="R40" s="6">
        <f t="shared" si="1"/>
        <v>1000.2376237623763</v>
      </c>
      <c r="S40" s="8"/>
    </row>
    <row r="41" spans="1:19" ht="25.5" x14ac:dyDescent="0.2">
      <c r="A41" s="14" t="s">
        <v>27</v>
      </c>
      <c r="B41" s="12" t="s">
        <v>23</v>
      </c>
      <c r="C41" s="13"/>
      <c r="D41" s="13"/>
      <c r="E41" s="36">
        <v>400</v>
      </c>
      <c r="F41" s="45">
        <v>344</v>
      </c>
      <c r="G41" s="45">
        <v>398</v>
      </c>
      <c r="H41" s="45">
        <v>388</v>
      </c>
      <c r="I41" s="33">
        <f t="shared" si="0"/>
        <v>398</v>
      </c>
      <c r="J41" s="33">
        <v>578</v>
      </c>
      <c r="K41" s="20"/>
      <c r="L41" s="47"/>
      <c r="M41" s="47"/>
      <c r="N41" s="47"/>
      <c r="O41" s="23">
        <f t="shared" si="5"/>
        <v>0</v>
      </c>
      <c r="P41" s="23"/>
      <c r="Q41" s="6">
        <f>100-((I41*100)/J41)</f>
        <v>31.141868512110733</v>
      </c>
      <c r="R41" s="6">
        <f t="shared" si="1"/>
        <v>99.653979238754346</v>
      </c>
      <c r="S41" s="8"/>
    </row>
    <row r="42" spans="1:19" s="1" customFormat="1" ht="25.5" x14ac:dyDescent="0.2">
      <c r="A42" s="14" t="s">
        <v>15</v>
      </c>
      <c r="B42" s="12" t="s">
        <v>23</v>
      </c>
      <c r="C42" s="13"/>
      <c r="D42" s="13"/>
      <c r="E42" s="36">
        <v>400</v>
      </c>
      <c r="F42" s="45">
        <v>96</v>
      </c>
      <c r="G42" s="45">
        <v>102</v>
      </c>
      <c r="H42" s="45">
        <v>99</v>
      </c>
      <c r="I42" s="33">
        <f t="shared" si="0"/>
        <v>102</v>
      </c>
      <c r="J42" s="33">
        <v>578</v>
      </c>
      <c r="K42" s="20">
        <v>400</v>
      </c>
      <c r="L42" s="47">
        <v>54</v>
      </c>
      <c r="M42" s="47">
        <v>50</v>
      </c>
      <c r="N42" s="47">
        <v>62</v>
      </c>
      <c r="O42" s="23">
        <f t="shared" si="5"/>
        <v>62</v>
      </c>
      <c r="P42" s="23">
        <v>578</v>
      </c>
      <c r="Q42" s="6">
        <f t="shared" si="3"/>
        <v>85.813148788927322</v>
      </c>
      <c r="R42" s="6">
        <f t="shared" si="1"/>
        <v>549.20415224913484</v>
      </c>
      <c r="S42" s="10"/>
    </row>
    <row r="43" spans="1:19" ht="25.5" x14ac:dyDescent="0.2">
      <c r="A43" s="14" t="s">
        <v>28</v>
      </c>
      <c r="B43" s="12" t="s">
        <v>23</v>
      </c>
      <c r="C43" s="13"/>
      <c r="D43" s="13"/>
      <c r="E43" s="36">
        <v>400</v>
      </c>
      <c r="F43" s="45">
        <v>84</v>
      </c>
      <c r="G43" s="45">
        <v>78</v>
      </c>
      <c r="H43" s="45">
        <v>73</v>
      </c>
      <c r="I43" s="33">
        <f t="shared" si="0"/>
        <v>84</v>
      </c>
      <c r="J43" s="33">
        <v>578</v>
      </c>
      <c r="K43" s="20">
        <v>320</v>
      </c>
      <c r="L43" s="47">
        <v>2</v>
      </c>
      <c r="M43" s="47">
        <v>3</v>
      </c>
      <c r="N43" s="47">
        <v>3</v>
      </c>
      <c r="O43" s="23">
        <f t="shared" si="5"/>
        <v>3</v>
      </c>
      <c r="P43" s="23">
        <v>462</v>
      </c>
      <c r="Q43" s="6">
        <f t="shared" si="3"/>
        <v>92.408888689165508</v>
      </c>
      <c r="R43" s="6">
        <f t="shared" si="1"/>
        <v>532.27519884959327</v>
      </c>
      <c r="S43" s="8"/>
    </row>
    <row r="44" spans="1:19" s="1" customFormat="1" ht="25.5" x14ac:dyDescent="0.2">
      <c r="A44" s="14" t="s">
        <v>21</v>
      </c>
      <c r="B44" s="12" t="s">
        <v>23</v>
      </c>
      <c r="C44" s="13"/>
      <c r="D44" s="13"/>
      <c r="E44" s="36">
        <v>400</v>
      </c>
      <c r="F44" s="45">
        <v>141</v>
      </c>
      <c r="G44" s="45">
        <v>156</v>
      </c>
      <c r="H44" s="45">
        <v>141</v>
      </c>
      <c r="I44" s="33">
        <f t="shared" si="0"/>
        <v>156</v>
      </c>
      <c r="J44" s="33">
        <v>578</v>
      </c>
      <c r="K44" s="20">
        <v>400</v>
      </c>
      <c r="L44" s="47">
        <v>81</v>
      </c>
      <c r="M44" s="47">
        <v>36</v>
      </c>
      <c r="N44" s="47">
        <v>53</v>
      </c>
      <c r="O44" s="23">
        <f t="shared" si="5"/>
        <v>81</v>
      </c>
      <c r="P44" s="23">
        <v>578</v>
      </c>
      <c r="Q44" s="6">
        <f t="shared" si="3"/>
        <v>79.498269896193776</v>
      </c>
      <c r="R44" s="6">
        <f t="shared" si="1"/>
        <v>508.78892733564021</v>
      </c>
      <c r="S44" s="10"/>
    </row>
    <row r="45" spans="1:19" ht="25.5" x14ac:dyDescent="0.2">
      <c r="A45" s="12">
        <v>55</v>
      </c>
      <c r="B45" s="12" t="s">
        <v>23</v>
      </c>
      <c r="C45" s="13"/>
      <c r="D45" s="13"/>
      <c r="E45" s="36">
        <v>400</v>
      </c>
      <c r="F45" s="45">
        <v>87</v>
      </c>
      <c r="G45" s="45">
        <v>109</v>
      </c>
      <c r="H45" s="45">
        <v>107</v>
      </c>
      <c r="I45" s="33">
        <f t="shared" si="0"/>
        <v>109</v>
      </c>
      <c r="J45" s="33">
        <v>578</v>
      </c>
      <c r="K45" s="20">
        <v>320</v>
      </c>
      <c r="L45" s="47">
        <v>93</v>
      </c>
      <c r="M45" s="47">
        <v>132</v>
      </c>
      <c r="N45" s="47">
        <v>101</v>
      </c>
      <c r="O45" s="23">
        <f t="shared" si="5"/>
        <v>132</v>
      </c>
      <c r="P45" s="23">
        <v>462</v>
      </c>
      <c r="Q45" s="6">
        <f t="shared" si="3"/>
        <v>76.285219970341075</v>
      </c>
      <c r="R45" s="6">
        <f t="shared" si="1"/>
        <v>439.40286702916455</v>
      </c>
      <c r="S45" s="8"/>
    </row>
    <row r="46" spans="1:19" ht="25.5" x14ac:dyDescent="0.2">
      <c r="A46" s="15" t="s">
        <v>29</v>
      </c>
      <c r="B46" s="12" t="s">
        <v>23</v>
      </c>
      <c r="C46" s="13"/>
      <c r="D46" s="13"/>
      <c r="E46" s="36">
        <v>400</v>
      </c>
      <c r="F46" s="45">
        <v>122</v>
      </c>
      <c r="G46" s="45">
        <v>186</v>
      </c>
      <c r="H46" s="45">
        <v>132</v>
      </c>
      <c r="I46" s="33">
        <f t="shared" si="0"/>
        <v>186</v>
      </c>
      <c r="J46" s="33">
        <v>578</v>
      </c>
      <c r="K46" s="20">
        <v>320</v>
      </c>
      <c r="L46" s="47">
        <v>134</v>
      </c>
      <c r="M46" s="47">
        <v>86</v>
      </c>
      <c r="N46" s="47">
        <v>100</v>
      </c>
      <c r="O46" s="23">
        <f t="shared" si="5"/>
        <v>134</v>
      </c>
      <c r="P46" s="23">
        <v>462</v>
      </c>
      <c r="Q46" s="6">
        <f t="shared" si="3"/>
        <v>69.407870099911619</v>
      </c>
      <c r="R46" s="6">
        <f t="shared" si="1"/>
        <v>399.78933177549101</v>
      </c>
      <c r="S46" s="8"/>
    </row>
    <row r="47" spans="1:19" ht="25.5" x14ac:dyDescent="0.2">
      <c r="A47" s="15" t="s">
        <v>13</v>
      </c>
      <c r="B47" s="12" t="s">
        <v>23</v>
      </c>
      <c r="C47" s="13"/>
      <c r="D47" s="13"/>
      <c r="E47" s="36">
        <v>630</v>
      </c>
      <c r="F47" s="45">
        <v>204</v>
      </c>
      <c r="G47" s="45">
        <v>249</v>
      </c>
      <c r="H47" s="45">
        <v>293</v>
      </c>
      <c r="I47" s="33">
        <f t="shared" si="0"/>
        <v>293</v>
      </c>
      <c r="J47" s="33">
        <v>909</v>
      </c>
      <c r="K47" s="20">
        <v>630</v>
      </c>
      <c r="L47" s="47">
        <v>132</v>
      </c>
      <c r="M47" s="47">
        <v>110</v>
      </c>
      <c r="N47" s="47">
        <v>121</v>
      </c>
      <c r="O47" s="23">
        <f t="shared" si="5"/>
        <v>132</v>
      </c>
      <c r="P47" s="23">
        <v>909</v>
      </c>
      <c r="Q47" s="6">
        <f t="shared" si="3"/>
        <v>76.622662266226627</v>
      </c>
      <c r="R47" s="6">
        <f t="shared" si="1"/>
        <v>772.35643564356451</v>
      </c>
      <c r="S47" s="8"/>
    </row>
    <row r="48" spans="1:19" ht="25.5" x14ac:dyDescent="0.2">
      <c r="A48" s="15" t="s">
        <v>41</v>
      </c>
      <c r="B48" s="12" t="s">
        <v>23</v>
      </c>
      <c r="C48" s="13"/>
      <c r="D48" s="13"/>
      <c r="E48" s="36">
        <v>400</v>
      </c>
      <c r="F48" s="45">
        <v>9</v>
      </c>
      <c r="G48" s="45">
        <v>4</v>
      </c>
      <c r="H48" s="45">
        <v>4</v>
      </c>
      <c r="I48" s="33">
        <f t="shared" si="0"/>
        <v>9</v>
      </c>
      <c r="J48" s="33">
        <v>578</v>
      </c>
      <c r="K48" s="20">
        <v>400</v>
      </c>
      <c r="L48" s="47">
        <v>37</v>
      </c>
      <c r="M48" s="47">
        <v>69</v>
      </c>
      <c r="N48" s="47">
        <v>49</v>
      </c>
      <c r="O48" s="23">
        <f t="shared" si="5"/>
        <v>69</v>
      </c>
      <c r="P48" s="23">
        <v>578</v>
      </c>
      <c r="Q48" s="6">
        <f t="shared" si="3"/>
        <v>93.252595155709344</v>
      </c>
      <c r="R48" s="6">
        <f t="shared" si="1"/>
        <v>596.8166089965398</v>
      </c>
      <c r="S48" s="8"/>
    </row>
    <row r="49" spans="1:24" ht="25.5" x14ac:dyDescent="0.2">
      <c r="A49" s="15" t="s">
        <v>42</v>
      </c>
      <c r="B49" s="12" t="s">
        <v>23</v>
      </c>
      <c r="C49" s="13"/>
      <c r="D49" s="13"/>
      <c r="E49" s="36">
        <v>400</v>
      </c>
      <c r="F49" s="45">
        <v>50</v>
      </c>
      <c r="G49" s="45">
        <v>55</v>
      </c>
      <c r="H49" s="45">
        <v>50</v>
      </c>
      <c r="I49" s="33">
        <f t="shared" si="0"/>
        <v>55</v>
      </c>
      <c r="J49" s="33">
        <v>578</v>
      </c>
      <c r="K49" s="20">
        <v>400</v>
      </c>
      <c r="L49" s="47">
        <v>0</v>
      </c>
      <c r="M49" s="47">
        <v>0</v>
      </c>
      <c r="N49" s="47">
        <v>0</v>
      </c>
      <c r="O49" s="23">
        <f t="shared" si="5"/>
        <v>0</v>
      </c>
      <c r="P49" s="23">
        <v>578</v>
      </c>
      <c r="Q49" s="6">
        <f t="shared" si="3"/>
        <v>95.242214532871969</v>
      </c>
      <c r="R49" s="6">
        <f t="shared" si="1"/>
        <v>609.5501730103806</v>
      </c>
      <c r="S49" s="8"/>
    </row>
    <row r="50" spans="1:24" ht="25.5" x14ac:dyDescent="0.2">
      <c r="A50" s="15" t="s">
        <v>43</v>
      </c>
      <c r="B50" s="12" t="s">
        <v>23</v>
      </c>
      <c r="C50" s="13"/>
      <c r="D50" s="13"/>
      <c r="E50" s="36">
        <v>400</v>
      </c>
      <c r="F50" s="45">
        <v>56</v>
      </c>
      <c r="G50" s="45">
        <v>60</v>
      </c>
      <c r="H50" s="45">
        <v>35</v>
      </c>
      <c r="I50" s="33">
        <f t="shared" si="0"/>
        <v>60</v>
      </c>
      <c r="J50" s="33">
        <v>578</v>
      </c>
      <c r="K50" s="20">
        <v>400</v>
      </c>
      <c r="L50" s="47">
        <v>56</v>
      </c>
      <c r="M50" s="47">
        <v>136</v>
      </c>
      <c r="N50" s="47">
        <v>88</v>
      </c>
      <c r="O50" s="23">
        <f t="shared" si="5"/>
        <v>136</v>
      </c>
      <c r="P50" s="23">
        <v>578</v>
      </c>
      <c r="Q50" s="6">
        <f t="shared" si="3"/>
        <v>83.044982698961945</v>
      </c>
      <c r="R50" s="6">
        <f t="shared" si="1"/>
        <v>531.48788927335647</v>
      </c>
      <c r="S50" s="8"/>
    </row>
    <row r="51" spans="1:24" ht="25.5" x14ac:dyDescent="0.2">
      <c r="A51" s="15" t="s">
        <v>44</v>
      </c>
      <c r="B51" s="12" t="s">
        <v>23</v>
      </c>
      <c r="C51" s="13"/>
      <c r="D51" s="13"/>
      <c r="E51" s="36">
        <v>400</v>
      </c>
      <c r="F51" s="45">
        <v>61</v>
      </c>
      <c r="G51" s="45">
        <v>44</v>
      </c>
      <c r="H51" s="45">
        <v>60</v>
      </c>
      <c r="I51" s="33">
        <f t="shared" si="0"/>
        <v>61</v>
      </c>
      <c r="J51" s="33">
        <v>578</v>
      </c>
      <c r="K51" s="20">
        <v>400</v>
      </c>
      <c r="L51" s="47">
        <v>77</v>
      </c>
      <c r="M51" s="47">
        <v>86</v>
      </c>
      <c r="N51" s="47">
        <v>86</v>
      </c>
      <c r="O51" s="23">
        <f t="shared" si="5"/>
        <v>86</v>
      </c>
      <c r="P51" s="23">
        <v>578</v>
      </c>
      <c r="Q51" s="6">
        <f t="shared" si="3"/>
        <v>87.283737024221452</v>
      </c>
      <c r="R51" s="6">
        <f t="shared" si="1"/>
        <v>558.61591695501727</v>
      </c>
      <c r="S51" s="8"/>
    </row>
    <row r="52" spans="1:24" ht="25.5" x14ac:dyDescent="0.2">
      <c r="A52" s="15" t="s">
        <v>45</v>
      </c>
      <c r="B52" s="12" t="s">
        <v>23</v>
      </c>
      <c r="C52" s="13"/>
      <c r="D52" s="13"/>
      <c r="E52" s="36">
        <v>400</v>
      </c>
      <c r="F52" s="45">
        <v>51</v>
      </c>
      <c r="G52" s="45">
        <v>60</v>
      </c>
      <c r="H52" s="45">
        <v>67</v>
      </c>
      <c r="I52" s="33">
        <f t="shared" si="0"/>
        <v>67</v>
      </c>
      <c r="J52" s="33">
        <v>578</v>
      </c>
      <c r="K52" s="20">
        <v>400</v>
      </c>
      <c r="L52" s="47">
        <v>39</v>
      </c>
      <c r="M52" s="47">
        <v>39</v>
      </c>
      <c r="N52" s="47">
        <v>46</v>
      </c>
      <c r="O52" s="23">
        <f t="shared" si="5"/>
        <v>46</v>
      </c>
      <c r="P52" s="23">
        <v>578</v>
      </c>
      <c r="Q52" s="6">
        <f t="shared" si="3"/>
        <v>90.224913494809698</v>
      </c>
      <c r="R52" s="6">
        <f t="shared" si="1"/>
        <v>577.43944636678214</v>
      </c>
      <c r="S52" s="8"/>
    </row>
    <row r="53" spans="1:24" ht="25.5" x14ac:dyDescent="0.2">
      <c r="A53" s="15" t="s">
        <v>46</v>
      </c>
      <c r="B53" s="12" t="s">
        <v>23</v>
      </c>
      <c r="C53" s="13"/>
      <c r="D53" s="13"/>
      <c r="E53" s="36">
        <v>400</v>
      </c>
      <c r="F53" s="45">
        <v>3</v>
      </c>
      <c r="G53" s="45">
        <v>3</v>
      </c>
      <c r="H53" s="45">
        <v>4</v>
      </c>
      <c r="I53" s="33">
        <f t="shared" si="0"/>
        <v>4</v>
      </c>
      <c r="J53" s="33">
        <v>578</v>
      </c>
      <c r="K53" s="20">
        <v>400</v>
      </c>
      <c r="L53" s="47">
        <v>30</v>
      </c>
      <c r="M53" s="47">
        <v>34</v>
      </c>
      <c r="N53" s="47">
        <v>24</v>
      </c>
      <c r="O53" s="23">
        <f t="shared" si="5"/>
        <v>34</v>
      </c>
      <c r="P53" s="23">
        <v>578</v>
      </c>
      <c r="Q53" s="6">
        <f t="shared" si="3"/>
        <v>96.712802768166085</v>
      </c>
      <c r="R53" s="6">
        <f t="shared" si="1"/>
        <v>618.96193771626304</v>
      </c>
      <c r="S53" s="8"/>
    </row>
    <row r="54" spans="1:24" ht="25.5" x14ac:dyDescent="0.2">
      <c r="A54" s="15" t="s">
        <v>47</v>
      </c>
      <c r="B54" s="12" t="s">
        <v>23</v>
      </c>
      <c r="C54" s="13"/>
      <c r="D54" s="13"/>
      <c r="E54" s="36">
        <v>400</v>
      </c>
      <c r="F54" s="45">
        <v>107</v>
      </c>
      <c r="G54" s="45">
        <v>124</v>
      </c>
      <c r="H54" s="45">
        <v>108</v>
      </c>
      <c r="I54" s="33">
        <f t="shared" si="0"/>
        <v>124</v>
      </c>
      <c r="J54" s="33">
        <v>578</v>
      </c>
      <c r="K54" s="20">
        <v>400</v>
      </c>
      <c r="L54" s="47">
        <v>26</v>
      </c>
      <c r="M54" s="47">
        <v>68</v>
      </c>
      <c r="N54" s="47">
        <v>61</v>
      </c>
      <c r="O54" s="23">
        <f t="shared" si="5"/>
        <v>68</v>
      </c>
      <c r="P54" s="23">
        <v>578</v>
      </c>
      <c r="Q54" s="6">
        <f t="shared" si="3"/>
        <v>83.391003460207614</v>
      </c>
      <c r="R54" s="6">
        <f t="shared" si="1"/>
        <v>533.7024221453288</v>
      </c>
      <c r="S54" s="8"/>
    </row>
    <row r="55" spans="1:24" ht="25.5" x14ac:dyDescent="0.2">
      <c r="A55" s="15" t="s">
        <v>20</v>
      </c>
      <c r="B55" s="12" t="s">
        <v>23</v>
      </c>
      <c r="C55" s="13"/>
      <c r="D55" s="13"/>
      <c r="E55" s="36">
        <v>400</v>
      </c>
      <c r="F55" s="45">
        <v>156</v>
      </c>
      <c r="G55" s="45">
        <v>116</v>
      </c>
      <c r="H55" s="45">
        <v>109</v>
      </c>
      <c r="I55" s="33">
        <f t="shared" si="0"/>
        <v>156</v>
      </c>
      <c r="J55" s="33">
        <v>578</v>
      </c>
      <c r="K55" s="20">
        <v>400</v>
      </c>
      <c r="L55" s="47">
        <v>111</v>
      </c>
      <c r="M55" s="47">
        <v>76</v>
      </c>
      <c r="N55" s="47">
        <v>115</v>
      </c>
      <c r="O55" s="23">
        <f t="shared" si="5"/>
        <v>115</v>
      </c>
      <c r="P55" s="23">
        <v>578</v>
      </c>
      <c r="Q55" s="6">
        <f t="shared" si="3"/>
        <v>76.55709342560553</v>
      </c>
      <c r="R55" s="6">
        <f t="shared" si="1"/>
        <v>489.9653979238754</v>
      </c>
      <c r="S55" s="8"/>
    </row>
    <row r="56" spans="1:24" ht="25.5" x14ac:dyDescent="0.2">
      <c r="A56" s="15" t="s">
        <v>48</v>
      </c>
      <c r="B56" s="12" t="s">
        <v>23</v>
      </c>
      <c r="C56" s="13"/>
      <c r="D56" s="13"/>
      <c r="E56" s="36">
        <v>400</v>
      </c>
      <c r="F56" s="45">
        <v>143</v>
      </c>
      <c r="G56" s="45">
        <v>149</v>
      </c>
      <c r="H56" s="45">
        <v>204</v>
      </c>
      <c r="I56" s="33">
        <f t="shared" si="0"/>
        <v>204</v>
      </c>
      <c r="J56" s="33">
        <v>578</v>
      </c>
      <c r="K56" s="20">
        <v>400</v>
      </c>
      <c r="L56" s="47">
        <v>69</v>
      </c>
      <c r="M56" s="47">
        <v>83</v>
      </c>
      <c r="N56" s="47">
        <v>80</v>
      </c>
      <c r="O56" s="23">
        <f t="shared" si="5"/>
        <v>83</v>
      </c>
      <c r="P56" s="23">
        <v>578</v>
      </c>
      <c r="Q56" s="6">
        <f t="shared" si="3"/>
        <v>75.173010380622827</v>
      </c>
      <c r="R56" s="6">
        <f t="shared" si="1"/>
        <v>481.10726643598611</v>
      </c>
      <c r="S56" s="8"/>
    </row>
    <row r="57" spans="1:24" ht="25.5" x14ac:dyDescent="0.2">
      <c r="A57" s="15" t="s">
        <v>49</v>
      </c>
      <c r="B57" s="12" t="s">
        <v>23</v>
      </c>
      <c r="C57" s="13"/>
      <c r="D57" s="13"/>
      <c r="E57" s="36">
        <v>400</v>
      </c>
      <c r="F57" s="45">
        <v>55</v>
      </c>
      <c r="G57" s="45">
        <v>45</v>
      </c>
      <c r="H57" s="45">
        <v>72</v>
      </c>
      <c r="I57" s="33">
        <f t="shared" si="0"/>
        <v>72</v>
      </c>
      <c r="J57" s="33">
        <v>578</v>
      </c>
      <c r="K57" s="20">
        <v>400</v>
      </c>
      <c r="L57" s="47">
        <v>99</v>
      </c>
      <c r="M57" s="47">
        <v>141</v>
      </c>
      <c r="N57" s="47">
        <v>132</v>
      </c>
      <c r="O57" s="23">
        <f t="shared" si="5"/>
        <v>141</v>
      </c>
      <c r="P57" s="23">
        <v>578</v>
      </c>
      <c r="Q57" s="6">
        <f t="shared" si="3"/>
        <v>81.574394463667815</v>
      </c>
      <c r="R57" s="6">
        <f t="shared" si="1"/>
        <v>522.07612456747404</v>
      </c>
      <c r="S57" s="8"/>
    </row>
    <row r="58" spans="1:24" ht="25.5" x14ac:dyDescent="0.2">
      <c r="A58" s="15" t="s">
        <v>18</v>
      </c>
      <c r="B58" s="12" t="s">
        <v>23</v>
      </c>
      <c r="C58" s="13"/>
      <c r="D58" s="13"/>
      <c r="E58" s="36">
        <v>630</v>
      </c>
      <c r="F58" s="45">
        <v>61</v>
      </c>
      <c r="G58" s="45">
        <v>117</v>
      </c>
      <c r="H58" s="45">
        <v>93</v>
      </c>
      <c r="I58" s="33">
        <f t="shared" si="0"/>
        <v>117</v>
      </c>
      <c r="J58" s="33">
        <v>909</v>
      </c>
      <c r="K58" s="20"/>
      <c r="L58" s="47"/>
      <c r="M58" s="47"/>
      <c r="N58" s="47"/>
      <c r="O58" s="23">
        <f t="shared" si="5"/>
        <v>0</v>
      </c>
      <c r="P58" s="23"/>
      <c r="Q58" s="6">
        <f>100-((I58*100)/J58)</f>
        <v>87.128712871287121</v>
      </c>
      <c r="R58" s="6">
        <f t="shared" si="1"/>
        <v>439.12871287128712</v>
      </c>
      <c r="S58" s="8"/>
    </row>
    <row r="59" spans="1:24" ht="25.5" x14ac:dyDescent="0.2">
      <c r="A59" s="15" t="s">
        <v>19</v>
      </c>
      <c r="B59" s="12" t="s">
        <v>23</v>
      </c>
      <c r="C59" s="13"/>
      <c r="D59" s="13"/>
      <c r="E59" s="36">
        <v>250</v>
      </c>
      <c r="F59" s="45">
        <v>34</v>
      </c>
      <c r="G59" s="45">
        <v>53</v>
      </c>
      <c r="H59" s="45">
        <v>60</v>
      </c>
      <c r="I59" s="33">
        <f t="shared" si="0"/>
        <v>60</v>
      </c>
      <c r="J59" s="33">
        <v>361</v>
      </c>
      <c r="K59" s="20"/>
      <c r="L59" s="47"/>
      <c r="M59" s="47"/>
      <c r="N59" s="47"/>
      <c r="O59" s="23">
        <f t="shared" si="5"/>
        <v>0</v>
      </c>
      <c r="P59" s="23"/>
      <c r="Q59" s="6">
        <f t="shared" ref="Q59:Q68" si="6">100-((I59*100)/J59)</f>
        <v>83.37950138504155</v>
      </c>
      <c r="R59" s="6">
        <f t="shared" si="1"/>
        <v>166.75900277008313</v>
      </c>
      <c r="S59" s="8"/>
    </row>
    <row r="60" spans="1:24" ht="25.5" x14ac:dyDescent="0.2">
      <c r="A60" s="15" t="s">
        <v>30</v>
      </c>
      <c r="B60" s="12" t="s">
        <v>23</v>
      </c>
      <c r="C60" s="13"/>
      <c r="D60" s="13"/>
      <c r="E60" s="36">
        <v>180</v>
      </c>
      <c r="F60" s="45">
        <v>130</v>
      </c>
      <c r="G60" s="45">
        <v>147</v>
      </c>
      <c r="H60" s="45">
        <v>140</v>
      </c>
      <c r="I60" s="33">
        <f t="shared" si="0"/>
        <v>147</v>
      </c>
      <c r="J60" s="33">
        <v>280</v>
      </c>
      <c r="K60" s="20"/>
      <c r="L60" s="47"/>
      <c r="M60" s="47"/>
      <c r="N60" s="47"/>
      <c r="O60" s="23">
        <f t="shared" si="5"/>
        <v>0</v>
      </c>
      <c r="P60" s="23"/>
      <c r="Q60" s="6">
        <f t="shared" si="6"/>
        <v>47.5</v>
      </c>
      <c r="R60" s="6">
        <f t="shared" si="1"/>
        <v>68.400000000000006</v>
      </c>
      <c r="S60" s="8"/>
    </row>
    <row r="61" spans="1:24" ht="25.5" x14ac:dyDescent="0.2">
      <c r="A61" s="14" t="s">
        <v>22</v>
      </c>
      <c r="B61" s="12" t="s">
        <v>23</v>
      </c>
      <c r="C61" s="13"/>
      <c r="D61" s="13"/>
      <c r="E61" s="36">
        <v>250</v>
      </c>
      <c r="F61" s="45">
        <v>34</v>
      </c>
      <c r="G61" s="45">
        <v>18</v>
      </c>
      <c r="H61" s="45">
        <v>24</v>
      </c>
      <c r="I61" s="33">
        <f t="shared" si="0"/>
        <v>34</v>
      </c>
      <c r="J61" s="33">
        <v>361</v>
      </c>
      <c r="K61" s="20"/>
      <c r="L61" s="47"/>
      <c r="M61" s="47"/>
      <c r="N61" s="47"/>
      <c r="O61" s="23">
        <f t="shared" si="5"/>
        <v>0</v>
      </c>
      <c r="P61" s="23"/>
      <c r="Q61" s="6">
        <f t="shared" si="6"/>
        <v>90.581717451523545</v>
      </c>
      <c r="R61" s="6">
        <f t="shared" si="1"/>
        <v>181.16343490304709</v>
      </c>
      <c r="S61" s="8"/>
    </row>
    <row r="62" spans="1:24" ht="25.5" x14ac:dyDescent="0.2">
      <c r="A62" s="15" t="s">
        <v>31</v>
      </c>
      <c r="B62" s="12" t="s">
        <v>23</v>
      </c>
      <c r="C62" s="13"/>
      <c r="D62" s="13"/>
      <c r="E62" s="36">
        <v>250</v>
      </c>
      <c r="F62" s="45">
        <v>102</v>
      </c>
      <c r="G62" s="45">
        <v>135</v>
      </c>
      <c r="H62" s="45">
        <v>115</v>
      </c>
      <c r="I62" s="33">
        <f t="shared" si="0"/>
        <v>135</v>
      </c>
      <c r="J62" s="33">
        <v>361</v>
      </c>
      <c r="K62" s="20"/>
      <c r="L62" s="47"/>
      <c r="M62" s="47"/>
      <c r="N62" s="47"/>
      <c r="O62" s="23">
        <f t="shared" si="5"/>
        <v>0</v>
      </c>
      <c r="P62" s="23"/>
      <c r="Q62" s="6">
        <f t="shared" si="6"/>
        <v>62.603878116343488</v>
      </c>
      <c r="R62" s="6">
        <f t="shared" si="1"/>
        <v>125.20775623268699</v>
      </c>
      <c r="S62" s="8"/>
    </row>
    <row r="63" spans="1:24" ht="25.5" x14ac:dyDescent="0.2">
      <c r="A63" s="15" t="s">
        <v>32</v>
      </c>
      <c r="B63" s="12" t="s">
        <v>23</v>
      </c>
      <c r="C63" s="13"/>
      <c r="D63" s="13"/>
      <c r="E63" s="36">
        <v>250</v>
      </c>
      <c r="F63" s="45">
        <v>393</v>
      </c>
      <c r="G63" s="45">
        <v>443</v>
      </c>
      <c r="H63" s="45">
        <v>180</v>
      </c>
      <c r="I63" s="33">
        <f t="shared" si="0"/>
        <v>443</v>
      </c>
      <c r="J63" s="33">
        <v>361</v>
      </c>
      <c r="K63" s="20"/>
      <c r="L63" s="47"/>
      <c r="M63" s="47"/>
      <c r="N63" s="47"/>
      <c r="O63" s="23">
        <f t="shared" si="5"/>
        <v>0</v>
      </c>
      <c r="P63" s="23"/>
      <c r="Q63" s="6">
        <f>100-((I63*100)/J63)</f>
        <v>-22.714681440443215</v>
      </c>
      <c r="R63" s="6">
        <f t="shared" si="1"/>
        <v>-45.42936288088643</v>
      </c>
      <c r="S63" s="8"/>
    </row>
    <row r="64" spans="1:24" s="1" customFormat="1" ht="25.5" x14ac:dyDescent="0.2">
      <c r="A64" s="15" t="s">
        <v>33</v>
      </c>
      <c r="B64" s="12" t="s">
        <v>23</v>
      </c>
      <c r="C64" s="13"/>
      <c r="D64" s="13"/>
      <c r="E64" s="36">
        <v>250</v>
      </c>
      <c r="F64" s="45">
        <v>137</v>
      </c>
      <c r="G64" s="45">
        <v>192</v>
      </c>
      <c r="H64" s="45">
        <v>167</v>
      </c>
      <c r="I64" s="33">
        <f t="shared" si="0"/>
        <v>192</v>
      </c>
      <c r="J64" s="33">
        <v>361</v>
      </c>
      <c r="K64" s="20"/>
      <c r="L64" s="47"/>
      <c r="M64" s="47"/>
      <c r="N64" s="47"/>
      <c r="O64" s="23">
        <f t="shared" si="5"/>
        <v>0</v>
      </c>
      <c r="P64" s="23"/>
      <c r="Q64" s="6">
        <f t="shared" si="6"/>
        <v>46.814404432132967</v>
      </c>
      <c r="R64" s="6">
        <f t="shared" si="1"/>
        <v>93.628808864265935</v>
      </c>
      <c r="S64" s="10"/>
      <c r="X64"/>
    </row>
    <row r="65" spans="1:19" ht="25.5" x14ac:dyDescent="0.2">
      <c r="A65" s="15" t="s">
        <v>34</v>
      </c>
      <c r="B65" s="12" t="s">
        <v>23</v>
      </c>
      <c r="C65" s="13"/>
      <c r="D65" s="13"/>
      <c r="E65" s="36">
        <v>250</v>
      </c>
      <c r="F65" s="45">
        <v>235</v>
      </c>
      <c r="G65" s="45">
        <v>304</v>
      </c>
      <c r="H65" s="45">
        <v>293</v>
      </c>
      <c r="I65" s="33">
        <f t="shared" si="0"/>
        <v>304</v>
      </c>
      <c r="J65" s="33">
        <v>361</v>
      </c>
      <c r="K65" s="20"/>
      <c r="L65" s="47"/>
      <c r="M65" s="47"/>
      <c r="N65" s="47"/>
      <c r="O65" s="23">
        <f t="shared" si="5"/>
        <v>0</v>
      </c>
      <c r="P65" s="23"/>
      <c r="Q65" s="6">
        <f t="shared" si="6"/>
        <v>15.78947368421052</v>
      </c>
      <c r="R65" s="6">
        <f t="shared" si="1"/>
        <v>31.578947368421041</v>
      </c>
      <c r="S65" s="8"/>
    </row>
    <row r="66" spans="1:19" ht="25.5" x14ac:dyDescent="0.2">
      <c r="A66" s="15" t="s">
        <v>35</v>
      </c>
      <c r="B66" s="12" t="s">
        <v>23</v>
      </c>
      <c r="C66" s="13"/>
      <c r="D66" s="13"/>
      <c r="E66" s="36">
        <v>160</v>
      </c>
      <c r="F66" s="45">
        <v>16</v>
      </c>
      <c r="G66" s="45">
        <v>5</v>
      </c>
      <c r="H66" s="45">
        <v>4</v>
      </c>
      <c r="I66" s="33">
        <f t="shared" si="0"/>
        <v>16</v>
      </c>
      <c r="J66" s="33">
        <v>230</v>
      </c>
      <c r="K66" s="20"/>
      <c r="L66" s="47"/>
      <c r="M66" s="47"/>
      <c r="N66" s="47"/>
      <c r="O66" s="23">
        <f t="shared" si="5"/>
        <v>0</v>
      </c>
      <c r="P66" s="23"/>
      <c r="Q66" s="6">
        <f t="shared" si="6"/>
        <v>93.043478260869563</v>
      </c>
      <c r="R66" s="6">
        <f t="shared" si="1"/>
        <v>119.09565217391305</v>
      </c>
      <c r="S66" s="8"/>
    </row>
    <row r="67" spans="1:19" ht="25.5" x14ac:dyDescent="0.2">
      <c r="A67" s="11">
        <v>79</v>
      </c>
      <c r="B67" s="12" t="s">
        <v>23</v>
      </c>
      <c r="C67" s="11"/>
      <c r="D67" s="11"/>
      <c r="E67" s="37">
        <v>400</v>
      </c>
      <c r="F67" s="38">
        <v>248</v>
      </c>
      <c r="G67" s="38">
        <v>199</v>
      </c>
      <c r="H67" s="39">
        <v>216</v>
      </c>
      <c r="I67" s="33">
        <f t="shared" ref="I67:I130" si="7">MAX(F67:H67)</f>
        <v>248</v>
      </c>
      <c r="J67" s="33">
        <v>578</v>
      </c>
      <c r="K67" s="24"/>
      <c r="L67" s="25"/>
      <c r="M67" s="25"/>
      <c r="N67" s="25"/>
      <c r="O67" s="23">
        <f t="shared" si="5"/>
        <v>0</v>
      </c>
      <c r="P67" s="23"/>
      <c r="Q67" s="6">
        <f t="shared" si="6"/>
        <v>57.093425605536332</v>
      </c>
      <c r="R67" s="6">
        <f t="shared" si="1"/>
        <v>182.69896193771626</v>
      </c>
      <c r="S67" s="8"/>
    </row>
    <row r="68" spans="1:19" ht="25.5" x14ac:dyDescent="0.2">
      <c r="A68" s="11">
        <v>80</v>
      </c>
      <c r="B68" s="12" t="s">
        <v>23</v>
      </c>
      <c r="C68" s="11"/>
      <c r="D68" s="11"/>
      <c r="E68" s="37">
        <v>400</v>
      </c>
      <c r="F68" s="38">
        <v>127</v>
      </c>
      <c r="G68" s="38">
        <v>111</v>
      </c>
      <c r="H68" s="39">
        <v>128</v>
      </c>
      <c r="I68" s="33">
        <f t="shared" si="7"/>
        <v>128</v>
      </c>
      <c r="J68" s="33">
        <v>578</v>
      </c>
      <c r="K68" s="24"/>
      <c r="L68" s="25"/>
      <c r="M68" s="25"/>
      <c r="N68" s="25"/>
      <c r="O68" s="23">
        <f t="shared" si="5"/>
        <v>0</v>
      </c>
      <c r="P68" s="23"/>
      <c r="Q68" s="6">
        <f t="shared" si="6"/>
        <v>77.854671280276818</v>
      </c>
      <c r="R68" s="6">
        <f t="shared" ref="R68:R131" si="8">((E68+K68)*Q68/100)*0.8</f>
        <v>249.13494809688584</v>
      </c>
      <c r="S68" s="8"/>
    </row>
    <row r="69" spans="1:19" ht="25.5" x14ac:dyDescent="0.2">
      <c r="A69" s="11">
        <v>81</v>
      </c>
      <c r="B69" s="12" t="s">
        <v>23</v>
      </c>
      <c r="C69" s="11"/>
      <c r="D69" s="11"/>
      <c r="E69" s="37">
        <v>400</v>
      </c>
      <c r="F69" s="38">
        <v>101</v>
      </c>
      <c r="G69" s="38">
        <v>103</v>
      </c>
      <c r="H69" s="39">
        <v>103</v>
      </c>
      <c r="I69" s="33">
        <f t="shared" si="7"/>
        <v>103</v>
      </c>
      <c r="J69" s="33">
        <v>578</v>
      </c>
      <c r="K69" s="24">
        <v>320</v>
      </c>
      <c r="L69" s="26">
        <v>59</v>
      </c>
      <c r="M69" s="26">
        <v>36</v>
      </c>
      <c r="N69" s="26">
        <v>42</v>
      </c>
      <c r="O69" s="23">
        <f t="shared" si="5"/>
        <v>59</v>
      </c>
      <c r="P69" s="23">
        <v>462</v>
      </c>
      <c r="Q69" s="6">
        <f t="shared" si="3"/>
        <v>84.704684012642488</v>
      </c>
      <c r="R69" s="6">
        <f t="shared" si="8"/>
        <v>487.89897991282078</v>
      </c>
      <c r="S69" s="8"/>
    </row>
    <row r="70" spans="1:19" ht="25.5" x14ac:dyDescent="0.2">
      <c r="A70" s="11">
        <v>82</v>
      </c>
      <c r="B70" s="12" t="s">
        <v>23</v>
      </c>
      <c r="C70" s="11"/>
      <c r="D70" s="11"/>
      <c r="E70" s="37">
        <v>630</v>
      </c>
      <c r="F70" s="38">
        <v>168</v>
      </c>
      <c r="G70" s="38">
        <v>188</v>
      </c>
      <c r="H70" s="39">
        <v>115</v>
      </c>
      <c r="I70" s="33">
        <f t="shared" si="7"/>
        <v>188</v>
      </c>
      <c r="J70" s="33">
        <v>909</v>
      </c>
      <c r="K70" s="24">
        <v>630</v>
      </c>
      <c r="L70" s="27">
        <v>10</v>
      </c>
      <c r="M70" s="27">
        <v>15</v>
      </c>
      <c r="N70" s="27">
        <v>12</v>
      </c>
      <c r="O70" s="23">
        <f t="shared" si="5"/>
        <v>15</v>
      </c>
      <c r="P70" s="23">
        <v>909</v>
      </c>
      <c r="Q70" s="6">
        <f t="shared" ref="Q70:Q133" si="9">((100-((I70*100)/J70))+(100-((O70*100)/P70)))/2</f>
        <v>88.833883388338847</v>
      </c>
      <c r="R70" s="6">
        <f t="shared" si="8"/>
        <v>895.44554455445564</v>
      </c>
      <c r="S70" s="8"/>
    </row>
    <row r="71" spans="1:19" ht="25.5" x14ac:dyDescent="0.2">
      <c r="A71" s="11">
        <v>83</v>
      </c>
      <c r="B71" s="12" t="s">
        <v>23</v>
      </c>
      <c r="C71" s="11"/>
      <c r="D71" s="11"/>
      <c r="E71" s="37">
        <v>400</v>
      </c>
      <c r="F71" s="38">
        <v>20</v>
      </c>
      <c r="G71" s="38">
        <v>24</v>
      </c>
      <c r="H71" s="39">
        <v>33</v>
      </c>
      <c r="I71" s="33">
        <f t="shared" si="7"/>
        <v>33</v>
      </c>
      <c r="J71" s="33">
        <v>578</v>
      </c>
      <c r="K71" s="24">
        <v>400</v>
      </c>
      <c r="L71" s="26">
        <v>30</v>
      </c>
      <c r="M71" s="26">
        <v>20</v>
      </c>
      <c r="N71" s="26">
        <v>37</v>
      </c>
      <c r="O71" s="23">
        <f t="shared" si="5"/>
        <v>37</v>
      </c>
      <c r="P71" s="23">
        <v>578</v>
      </c>
      <c r="Q71" s="6">
        <f t="shared" si="9"/>
        <v>93.944636678200681</v>
      </c>
      <c r="R71" s="6">
        <f t="shared" si="8"/>
        <v>601.24567474048433</v>
      </c>
      <c r="S71" s="8"/>
    </row>
    <row r="72" spans="1:19" ht="25.5" x14ac:dyDescent="0.2">
      <c r="A72" s="11">
        <v>84</v>
      </c>
      <c r="B72" s="12" t="s">
        <v>23</v>
      </c>
      <c r="C72" s="11"/>
      <c r="D72" s="11"/>
      <c r="E72" s="37">
        <v>250</v>
      </c>
      <c r="F72" s="37">
        <v>28</v>
      </c>
      <c r="G72" s="37">
        <v>13</v>
      </c>
      <c r="H72" s="40">
        <v>25</v>
      </c>
      <c r="I72" s="33">
        <f t="shared" si="7"/>
        <v>28</v>
      </c>
      <c r="J72" s="33">
        <v>361</v>
      </c>
      <c r="K72" s="24">
        <v>250</v>
      </c>
      <c r="L72" s="26">
        <v>38</v>
      </c>
      <c r="M72" s="26">
        <v>72</v>
      </c>
      <c r="N72" s="26">
        <v>56</v>
      </c>
      <c r="O72" s="23">
        <f t="shared" si="5"/>
        <v>72</v>
      </c>
      <c r="P72" s="23">
        <v>361</v>
      </c>
      <c r="Q72" s="6">
        <f t="shared" si="9"/>
        <v>86.149584487534625</v>
      </c>
      <c r="R72" s="6">
        <f t="shared" si="8"/>
        <v>344.59833795013856</v>
      </c>
      <c r="S72" s="8"/>
    </row>
    <row r="73" spans="1:19" ht="25.5" x14ac:dyDescent="0.2">
      <c r="A73" s="11">
        <v>85</v>
      </c>
      <c r="B73" s="12" t="s">
        <v>23</v>
      </c>
      <c r="C73" s="11"/>
      <c r="D73" s="11"/>
      <c r="E73" s="37">
        <v>400</v>
      </c>
      <c r="F73" s="37">
        <v>172</v>
      </c>
      <c r="G73" s="37">
        <v>133</v>
      </c>
      <c r="H73" s="40">
        <v>134</v>
      </c>
      <c r="I73" s="33">
        <f t="shared" si="7"/>
        <v>172</v>
      </c>
      <c r="J73" s="33">
        <v>578</v>
      </c>
      <c r="K73" s="24"/>
      <c r="L73" s="25"/>
      <c r="M73" s="25"/>
      <c r="N73" s="25"/>
      <c r="O73" s="23">
        <f t="shared" si="5"/>
        <v>0</v>
      </c>
      <c r="P73" s="23"/>
      <c r="Q73" s="6">
        <f>100-((I73*100)/J73)</f>
        <v>70.242214532871969</v>
      </c>
      <c r="R73" s="6">
        <f t="shared" si="8"/>
        <v>224.7750865051903</v>
      </c>
      <c r="S73" s="8"/>
    </row>
    <row r="74" spans="1:19" ht="25.5" x14ac:dyDescent="0.2">
      <c r="A74" s="11">
        <v>86</v>
      </c>
      <c r="B74" s="12" t="s">
        <v>23</v>
      </c>
      <c r="C74" s="11"/>
      <c r="D74" s="11"/>
      <c r="E74" s="37">
        <v>175</v>
      </c>
      <c r="F74" s="37">
        <v>31</v>
      </c>
      <c r="G74" s="37">
        <v>30</v>
      </c>
      <c r="H74" s="40">
        <v>33</v>
      </c>
      <c r="I74" s="33">
        <f t="shared" si="7"/>
        <v>33</v>
      </c>
      <c r="J74" s="33">
        <v>230</v>
      </c>
      <c r="K74" s="24"/>
      <c r="L74" s="26">
        <v>1</v>
      </c>
      <c r="M74" s="26">
        <v>2</v>
      </c>
      <c r="N74" s="26">
        <v>0</v>
      </c>
      <c r="O74" s="23">
        <f t="shared" si="5"/>
        <v>2</v>
      </c>
      <c r="P74" s="23"/>
      <c r="Q74" s="6">
        <f>100-((I74*100)/J74)</f>
        <v>85.652173913043484</v>
      </c>
      <c r="R74" s="6">
        <f t="shared" si="8"/>
        <v>119.91304347826087</v>
      </c>
      <c r="S74" s="8"/>
    </row>
    <row r="75" spans="1:19" ht="25.5" x14ac:dyDescent="0.2">
      <c r="A75" s="11">
        <v>87</v>
      </c>
      <c r="B75" s="12" t="s">
        <v>23</v>
      </c>
      <c r="C75" s="11"/>
      <c r="D75" s="11"/>
      <c r="E75" s="37">
        <v>400</v>
      </c>
      <c r="F75" s="37">
        <v>197</v>
      </c>
      <c r="G75" s="37">
        <v>288</v>
      </c>
      <c r="H75" s="40">
        <v>191</v>
      </c>
      <c r="I75" s="33">
        <f t="shared" si="7"/>
        <v>288</v>
      </c>
      <c r="J75" s="33">
        <v>578</v>
      </c>
      <c r="K75" s="24"/>
      <c r="L75" s="25"/>
      <c r="M75" s="25"/>
      <c r="N75" s="25"/>
      <c r="O75" s="23">
        <f t="shared" si="5"/>
        <v>0</v>
      </c>
      <c r="P75" s="23"/>
      <c r="Q75" s="6">
        <f>100-((I75*100)/J75)</f>
        <v>50.173010380622834</v>
      </c>
      <c r="R75" s="6">
        <f t="shared" si="8"/>
        <v>160.55363321799308</v>
      </c>
      <c r="S75" s="8"/>
    </row>
    <row r="76" spans="1:19" ht="25.5" x14ac:dyDescent="0.2">
      <c r="A76" s="11">
        <v>88</v>
      </c>
      <c r="B76" s="12" t="s">
        <v>23</v>
      </c>
      <c r="C76" s="11"/>
      <c r="D76" s="11"/>
      <c r="E76" s="37">
        <v>180</v>
      </c>
      <c r="F76" s="37">
        <v>7</v>
      </c>
      <c r="G76" s="37">
        <v>40</v>
      </c>
      <c r="H76" s="41">
        <v>72</v>
      </c>
      <c r="I76" s="33">
        <f t="shared" si="7"/>
        <v>72</v>
      </c>
      <c r="J76" s="33">
        <v>280</v>
      </c>
      <c r="K76" s="24"/>
      <c r="L76" s="28"/>
      <c r="M76" s="28"/>
      <c r="N76" s="28"/>
      <c r="O76" s="23">
        <f t="shared" si="5"/>
        <v>0</v>
      </c>
      <c r="P76" s="23"/>
      <c r="Q76" s="6">
        <f>100-((I76*100)/J76)</f>
        <v>74.285714285714278</v>
      </c>
      <c r="R76" s="6">
        <f t="shared" si="8"/>
        <v>106.97142857142856</v>
      </c>
      <c r="S76" s="8"/>
    </row>
    <row r="77" spans="1:19" ht="25.5" x14ac:dyDescent="0.2">
      <c r="A77" s="11">
        <v>89</v>
      </c>
      <c r="B77" s="12" t="s">
        <v>23</v>
      </c>
      <c r="C77" s="11"/>
      <c r="D77" s="11"/>
      <c r="E77" s="37">
        <v>320</v>
      </c>
      <c r="F77" s="37">
        <v>175</v>
      </c>
      <c r="G77" s="37">
        <v>148</v>
      </c>
      <c r="H77" s="40">
        <v>228</v>
      </c>
      <c r="I77" s="33">
        <f t="shared" si="7"/>
        <v>228</v>
      </c>
      <c r="J77" s="33">
        <v>462</v>
      </c>
      <c r="K77" s="24"/>
      <c r="L77" s="25"/>
      <c r="M77" s="25"/>
      <c r="N77" s="25"/>
      <c r="O77" s="23">
        <f t="shared" si="5"/>
        <v>0</v>
      </c>
      <c r="P77" s="23"/>
      <c r="Q77" s="6">
        <f>100-((I77*100)/J77)</f>
        <v>50.649350649350652</v>
      </c>
      <c r="R77" s="6">
        <f t="shared" si="8"/>
        <v>129.66233766233768</v>
      </c>
      <c r="S77" s="8"/>
    </row>
    <row r="78" spans="1:19" ht="25.5" x14ac:dyDescent="0.2">
      <c r="A78" s="11">
        <v>91</v>
      </c>
      <c r="B78" s="12" t="s">
        <v>23</v>
      </c>
      <c r="C78" s="11"/>
      <c r="D78" s="11"/>
      <c r="E78" s="37">
        <v>630</v>
      </c>
      <c r="F78" s="37">
        <v>57</v>
      </c>
      <c r="G78" s="37">
        <v>64</v>
      </c>
      <c r="H78" s="40">
        <v>62</v>
      </c>
      <c r="I78" s="33">
        <f t="shared" si="7"/>
        <v>64</v>
      </c>
      <c r="J78" s="33">
        <v>909</v>
      </c>
      <c r="K78" s="24">
        <v>630</v>
      </c>
      <c r="L78" s="26">
        <v>0</v>
      </c>
      <c r="M78" s="26">
        <v>0</v>
      </c>
      <c r="N78" s="26">
        <v>0</v>
      </c>
      <c r="O78" s="23">
        <f t="shared" si="5"/>
        <v>0</v>
      </c>
      <c r="P78" s="23">
        <v>909</v>
      </c>
      <c r="Q78" s="6">
        <f t="shared" si="9"/>
        <v>96.47964796479647</v>
      </c>
      <c r="R78" s="6">
        <f t="shared" si="8"/>
        <v>972.51485148514848</v>
      </c>
      <c r="S78" s="8"/>
    </row>
    <row r="79" spans="1:19" ht="25.5" x14ac:dyDescent="0.2">
      <c r="A79" s="11">
        <v>92</v>
      </c>
      <c r="B79" s="12" t="s">
        <v>23</v>
      </c>
      <c r="C79" s="11"/>
      <c r="D79" s="11"/>
      <c r="E79" s="37">
        <v>1000</v>
      </c>
      <c r="F79" s="37">
        <f>-G79</f>
        <v>0</v>
      </c>
      <c r="G79" s="37">
        <v>0</v>
      </c>
      <c r="H79" s="40">
        <v>0</v>
      </c>
      <c r="I79" s="33">
        <f t="shared" si="7"/>
        <v>0</v>
      </c>
      <c r="J79" s="33">
        <v>1443</v>
      </c>
      <c r="K79" s="24">
        <v>1000</v>
      </c>
      <c r="L79" s="26">
        <v>82</v>
      </c>
      <c r="M79" s="26">
        <v>70</v>
      </c>
      <c r="N79" s="26">
        <v>74</v>
      </c>
      <c r="O79" s="23">
        <f t="shared" si="5"/>
        <v>82</v>
      </c>
      <c r="P79" s="23">
        <v>1443</v>
      </c>
      <c r="Q79" s="6">
        <f t="shared" si="9"/>
        <v>97.158697158697152</v>
      </c>
      <c r="R79" s="6">
        <f t="shared" si="8"/>
        <v>1554.5391545391544</v>
      </c>
      <c r="S79" s="8"/>
    </row>
    <row r="80" spans="1:19" ht="25.5" x14ac:dyDescent="0.2">
      <c r="A80" s="11">
        <v>93</v>
      </c>
      <c r="B80" s="12" t="s">
        <v>23</v>
      </c>
      <c r="C80" s="11"/>
      <c r="D80" s="11"/>
      <c r="E80" s="37">
        <v>630</v>
      </c>
      <c r="F80" s="37">
        <v>0</v>
      </c>
      <c r="G80" s="37">
        <v>0</v>
      </c>
      <c r="H80" s="40">
        <v>0</v>
      </c>
      <c r="I80" s="33">
        <f t="shared" si="7"/>
        <v>0</v>
      </c>
      <c r="J80" s="33">
        <v>909</v>
      </c>
      <c r="K80" s="24">
        <v>630</v>
      </c>
      <c r="L80" s="26">
        <v>18</v>
      </c>
      <c r="M80" s="26">
        <v>33</v>
      </c>
      <c r="N80" s="26">
        <v>52</v>
      </c>
      <c r="O80" s="23">
        <f t="shared" si="5"/>
        <v>52</v>
      </c>
      <c r="P80" s="23">
        <v>909</v>
      </c>
      <c r="Q80" s="6">
        <f t="shared" si="9"/>
        <v>97.139713971397143</v>
      </c>
      <c r="R80" s="6">
        <f t="shared" si="8"/>
        <v>979.16831683168311</v>
      </c>
      <c r="S80" s="8"/>
    </row>
    <row r="81" spans="1:19" ht="25.5" x14ac:dyDescent="0.2">
      <c r="A81" s="11">
        <v>94</v>
      </c>
      <c r="B81" s="12" t="s">
        <v>23</v>
      </c>
      <c r="C81" s="11"/>
      <c r="D81" s="11"/>
      <c r="E81" s="37">
        <v>400</v>
      </c>
      <c r="F81" s="37">
        <v>8</v>
      </c>
      <c r="G81" s="37">
        <v>9</v>
      </c>
      <c r="H81" s="40">
        <v>24</v>
      </c>
      <c r="I81" s="33">
        <f t="shared" si="7"/>
        <v>24</v>
      </c>
      <c r="J81" s="33">
        <v>578</v>
      </c>
      <c r="K81" s="24">
        <v>400</v>
      </c>
      <c r="L81" s="26">
        <v>114</v>
      </c>
      <c r="M81" s="26">
        <v>89</v>
      </c>
      <c r="N81" s="26">
        <v>114</v>
      </c>
      <c r="O81" s="23">
        <f t="shared" si="5"/>
        <v>114</v>
      </c>
      <c r="P81" s="23">
        <v>578</v>
      </c>
      <c r="Q81" s="6">
        <f t="shared" si="9"/>
        <v>88.062283737024217</v>
      </c>
      <c r="R81" s="6">
        <f t="shared" si="8"/>
        <v>563.59861591695494</v>
      </c>
      <c r="S81" s="8"/>
    </row>
    <row r="82" spans="1:19" ht="25.5" x14ac:dyDescent="0.2">
      <c r="A82" s="11">
        <v>100</v>
      </c>
      <c r="B82" s="12" t="s">
        <v>23</v>
      </c>
      <c r="C82" s="11"/>
      <c r="D82" s="11"/>
      <c r="E82" s="37">
        <v>400</v>
      </c>
      <c r="F82" s="37">
        <v>26</v>
      </c>
      <c r="G82" s="37">
        <v>26</v>
      </c>
      <c r="H82" s="40">
        <v>66</v>
      </c>
      <c r="I82" s="33">
        <f t="shared" si="7"/>
        <v>66</v>
      </c>
      <c r="J82" s="33">
        <v>578</v>
      </c>
      <c r="K82" s="24">
        <v>400</v>
      </c>
      <c r="L82" s="27">
        <v>106</v>
      </c>
      <c r="M82" s="27">
        <v>51</v>
      </c>
      <c r="N82" s="27">
        <v>142</v>
      </c>
      <c r="O82" s="23">
        <f t="shared" si="5"/>
        <v>142</v>
      </c>
      <c r="P82" s="23">
        <v>578</v>
      </c>
      <c r="Q82" s="6">
        <f t="shared" si="9"/>
        <v>82.006920415224911</v>
      </c>
      <c r="R82" s="6">
        <f t="shared" si="8"/>
        <v>524.84429065743939</v>
      </c>
      <c r="S82" s="8"/>
    </row>
    <row r="83" spans="1:19" ht="25.5" x14ac:dyDescent="0.2">
      <c r="A83" s="11">
        <v>101</v>
      </c>
      <c r="B83" s="12" t="s">
        <v>23</v>
      </c>
      <c r="C83" s="11"/>
      <c r="D83" s="11"/>
      <c r="E83" s="37">
        <v>400</v>
      </c>
      <c r="F83" s="37">
        <v>70</v>
      </c>
      <c r="G83" s="37">
        <v>65</v>
      </c>
      <c r="H83" s="40">
        <v>53</v>
      </c>
      <c r="I83" s="33">
        <f t="shared" si="7"/>
        <v>70</v>
      </c>
      <c r="J83" s="33">
        <v>578</v>
      </c>
      <c r="K83" s="24">
        <v>400</v>
      </c>
      <c r="L83" s="27">
        <v>184</v>
      </c>
      <c r="M83" s="27">
        <v>179</v>
      </c>
      <c r="N83" s="27">
        <v>149</v>
      </c>
      <c r="O83" s="23">
        <f t="shared" si="5"/>
        <v>184</v>
      </c>
      <c r="P83" s="23">
        <v>578</v>
      </c>
      <c r="Q83" s="6">
        <f t="shared" si="9"/>
        <v>78.02768166089966</v>
      </c>
      <c r="R83" s="6">
        <f t="shared" si="8"/>
        <v>499.37716262975783</v>
      </c>
      <c r="S83" s="8"/>
    </row>
    <row r="84" spans="1:19" ht="25.5" x14ac:dyDescent="0.2">
      <c r="A84" s="11">
        <v>102</v>
      </c>
      <c r="B84" s="12" t="s">
        <v>23</v>
      </c>
      <c r="C84" s="11"/>
      <c r="D84" s="11"/>
      <c r="E84" s="37">
        <v>400</v>
      </c>
      <c r="F84" s="37">
        <v>158</v>
      </c>
      <c r="G84" s="37">
        <v>242</v>
      </c>
      <c r="H84" s="42">
        <v>147</v>
      </c>
      <c r="I84" s="33">
        <f t="shared" si="7"/>
        <v>242</v>
      </c>
      <c r="J84" s="33">
        <v>578</v>
      </c>
      <c r="K84" s="24">
        <v>400</v>
      </c>
      <c r="L84" s="27">
        <v>157</v>
      </c>
      <c r="M84" s="27">
        <v>137</v>
      </c>
      <c r="N84" s="27">
        <v>179</v>
      </c>
      <c r="O84" s="23">
        <f t="shared" si="5"/>
        <v>179</v>
      </c>
      <c r="P84" s="23">
        <v>578</v>
      </c>
      <c r="Q84" s="6">
        <f t="shared" si="9"/>
        <v>63.581314878892734</v>
      </c>
      <c r="R84" s="6">
        <f t="shared" si="8"/>
        <v>406.92041522491354</v>
      </c>
      <c r="S84" s="8"/>
    </row>
    <row r="85" spans="1:19" ht="25.5" x14ac:dyDescent="0.2">
      <c r="A85" s="11">
        <v>103</v>
      </c>
      <c r="B85" s="12" t="s">
        <v>23</v>
      </c>
      <c r="C85" s="11"/>
      <c r="D85" s="11"/>
      <c r="E85" s="37">
        <v>400</v>
      </c>
      <c r="F85" s="37">
        <v>87</v>
      </c>
      <c r="G85" s="37">
        <v>79</v>
      </c>
      <c r="H85" s="42">
        <v>83</v>
      </c>
      <c r="I85" s="33">
        <f t="shared" si="7"/>
        <v>87</v>
      </c>
      <c r="J85" s="33">
        <v>578</v>
      </c>
      <c r="K85" s="24">
        <v>400</v>
      </c>
      <c r="L85" s="27">
        <v>27</v>
      </c>
      <c r="M85" s="27">
        <v>28</v>
      </c>
      <c r="N85" s="27">
        <v>33</v>
      </c>
      <c r="O85" s="23">
        <f t="shared" si="5"/>
        <v>33</v>
      </c>
      <c r="P85" s="23">
        <v>578</v>
      </c>
      <c r="Q85" s="6">
        <f t="shared" si="9"/>
        <v>89.619377162629746</v>
      </c>
      <c r="R85" s="6">
        <f t="shared" si="8"/>
        <v>573.5640138408304</v>
      </c>
      <c r="S85" s="8"/>
    </row>
    <row r="86" spans="1:19" ht="25.5" x14ac:dyDescent="0.2">
      <c r="A86" s="11">
        <v>104</v>
      </c>
      <c r="B86" s="12" t="s">
        <v>23</v>
      </c>
      <c r="C86" s="11"/>
      <c r="D86" s="11"/>
      <c r="E86" s="37">
        <v>400</v>
      </c>
      <c r="F86" s="37">
        <v>288</v>
      </c>
      <c r="G86" s="37">
        <v>216</v>
      </c>
      <c r="H86" s="42">
        <v>172</v>
      </c>
      <c r="I86" s="33">
        <f t="shared" si="7"/>
        <v>288</v>
      </c>
      <c r="J86" s="33">
        <v>578</v>
      </c>
      <c r="K86" s="24"/>
      <c r="L86" s="25"/>
      <c r="M86" s="25"/>
      <c r="N86" s="25"/>
      <c r="O86" s="23">
        <f t="shared" si="5"/>
        <v>0</v>
      </c>
      <c r="P86" s="23"/>
      <c r="Q86" s="6">
        <f>100-((I86*100)/J86)</f>
        <v>50.173010380622834</v>
      </c>
      <c r="R86" s="6">
        <f t="shared" si="8"/>
        <v>160.55363321799308</v>
      </c>
      <c r="S86" s="8"/>
    </row>
    <row r="87" spans="1:19" ht="25.5" x14ac:dyDescent="0.2">
      <c r="A87" s="11">
        <v>106</v>
      </c>
      <c r="B87" s="12" t="s">
        <v>23</v>
      </c>
      <c r="C87" s="11"/>
      <c r="D87" s="11"/>
      <c r="E87" s="37">
        <v>400</v>
      </c>
      <c r="F87" s="37">
        <v>69</v>
      </c>
      <c r="G87" s="37">
        <v>137</v>
      </c>
      <c r="H87" s="42">
        <v>134</v>
      </c>
      <c r="I87" s="33">
        <f t="shared" si="7"/>
        <v>137</v>
      </c>
      <c r="J87" s="33">
        <v>578</v>
      </c>
      <c r="K87" s="24">
        <v>400</v>
      </c>
      <c r="L87" s="25" t="s">
        <v>36</v>
      </c>
      <c r="M87" s="25" t="s">
        <v>71</v>
      </c>
      <c r="N87" s="25" t="s">
        <v>50</v>
      </c>
      <c r="O87" s="23">
        <f t="shared" si="5"/>
        <v>0</v>
      </c>
      <c r="P87" s="23">
        <v>578</v>
      </c>
      <c r="Q87" s="6">
        <f t="shared" si="9"/>
        <v>88.148788927335644</v>
      </c>
      <c r="R87" s="6">
        <f t="shared" si="8"/>
        <v>564.15224913494819</v>
      </c>
      <c r="S87" s="8"/>
    </row>
    <row r="88" spans="1:19" ht="25.5" x14ac:dyDescent="0.2">
      <c r="A88" s="11">
        <v>109</v>
      </c>
      <c r="B88" s="12" t="s">
        <v>23</v>
      </c>
      <c r="C88" s="11"/>
      <c r="D88" s="11"/>
      <c r="E88" s="37">
        <v>400</v>
      </c>
      <c r="F88" s="37">
        <v>236</v>
      </c>
      <c r="G88" s="37">
        <v>234</v>
      </c>
      <c r="H88" s="42">
        <v>204</v>
      </c>
      <c r="I88" s="33">
        <f t="shared" si="7"/>
        <v>236</v>
      </c>
      <c r="J88" s="33">
        <v>578</v>
      </c>
      <c r="K88" s="24"/>
      <c r="L88" s="25"/>
      <c r="M88" s="25"/>
      <c r="N88" s="25"/>
      <c r="O88" s="23">
        <f t="shared" si="5"/>
        <v>0</v>
      </c>
      <c r="P88" s="23"/>
      <c r="Q88" s="6">
        <f>100-((I88*100)/J88)</f>
        <v>59.169550173010379</v>
      </c>
      <c r="R88" s="6">
        <f t="shared" si="8"/>
        <v>189.34256055363323</v>
      </c>
      <c r="S88" s="8"/>
    </row>
    <row r="89" spans="1:19" ht="25.5" x14ac:dyDescent="0.2">
      <c r="A89" s="11">
        <v>111</v>
      </c>
      <c r="B89" s="12" t="s">
        <v>23</v>
      </c>
      <c r="C89" s="11"/>
      <c r="D89" s="11"/>
      <c r="E89" s="37">
        <v>400</v>
      </c>
      <c r="F89" s="37">
        <v>104</v>
      </c>
      <c r="G89" s="37">
        <v>75</v>
      </c>
      <c r="H89" s="42">
        <v>100</v>
      </c>
      <c r="I89" s="33">
        <f t="shared" si="7"/>
        <v>104</v>
      </c>
      <c r="J89" s="33">
        <v>578</v>
      </c>
      <c r="K89" s="24">
        <v>400</v>
      </c>
      <c r="L89" s="27">
        <v>396</v>
      </c>
      <c r="M89" s="27">
        <v>347</v>
      </c>
      <c r="N89" s="27">
        <v>376</v>
      </c>
      <c r="O89" s="23">
        <f t="shared" si="5"/>
        <v>396</v>
      </c>
      <c r="P89" s="23">
        <v>578</v>
      </c>
      <c r="Q89" s="6">
        <f t="shared" si="9"/>
        <v>56.747404844290656</v>
      </c>
      <c r="R89" s="6">
        <f t="shared" si="8"/>
        <v>363.1833910034602</v>
      </c>
      <c r="S89" s="8"/>
    </row>
    <row r="90" spans="1:19" ht="25.5" x14ac:dyDescent="0.2">
      <c r="A90" s="11">
        <v>112</v>
      </c>
      <c r="B90" s="12" t="s">
        <v>23</v>
      </c>
      <c r="C90" s="11"/>
      <c r="D90" s="11"/>
      <c r="E90" s="37">
        <v>315</v>
      </c>
      <c r="F90" s="37">
        <v>106</v>
      </c>
      <c r="G90" s="37">
        <v>102</v>
      </c>
      <c r="H90" s="42">
        <v>103</v>
      </c>
      <c r="I90" s="33">
        <f t="shared" si="7"/>
        <v>106</v>
      </c>
      <c r="J90" s="33">
        <v>462</v>
      </c>
      <c r="K90" s="24"/>
      <c r="L90" s="25"/>
      <c r="M90" s="25"/>
      <c r="N90" s="25"/>
      <c r="O90" s="23">
        <f t="shared" si="5"/>
        <v>0</v>
      </c>
      <c r="P90" s="23"/>
      <c r="Q90" s="6">
        <f>100-((I90*100)/J90)</f>
        <v>77.056277056277054</v>
      </c>
      <c r="R90" s="6">
        <f t="shared" si="8"/>
        <v>194.18181818181819</v>
      </c>
      <c r="S90" s="8"/>
    </row>
    <row r="91" spans="1:19" ht="25.5" x14ac:dyDescent="0.2">
      <c r="A91" s="11">
        <v>113</v>
      </c>
      <c r="B91" s="12" t="s">
        <v>23</v>
      </c>
      <c r="C91" s="11"/>
      <c r="D91" s="11"/>
      <c r="E91" s="37">
        <v>320</v>
      </c>
      <c r="F91" s="37">
        <v>56</v>
      </c>
      <c r="G91" s="37">
        <v>76</v>
      </c>
      <c r="H91" s="42">
        <v>18</v>
      </c>
      <c r="I91" s="33">
        <f t="shared" si="7"/>
        <v>76</v>
      </c>
      <c r="J91" s="33">
        <v>462</v>
      </c>
      <c r="K91" s="24">
        <v>630</v>
      </c>
      <c r="L91" s="26">
        <v>118</v>
      </c>
      <c r="M91" s="26">
        <v>95</v>
      </c>
      <c r="N91" s="26">
        <v>58</v>
      </c>
      <c r="O91" s="23">
        <f t="shared" ref="O91:O154" si="10">MAX(L91:N91)</f>
        <v>118</v>
      </c>
      <c r="P91" s="23">
        <v>909</v>
      </c>
      <c r="Q91" s="6">
        <f t="shared" si="9"/>
        <v>85.284242709985278</v>
      </c>
      <c r="R91" s="6">
        <f t="shared" si="8"/>
        <v>648.16024459588812</v>
      </c>
      <c r="S91" s="8"/>
    </row>
    <row r="92" spans="1:19" ht="25.5" x14ac:dyDescent="0.2">
      <c r="A92" s="11">
        <v>114</v>
      </c>
      <c r="B92" s="12" t="s">
        <v>23</v>
      </c>
      <c r="C92" s="11"/>
      <c r="D92" s="11"/>
      <c r="E92" s="37">
        <v>400</v>
      </c>
      <c r="F92" s="37">
        <v>265</v>
      </c>
      <c r="G92" s="37">
        <v>243</v>
      </c>
      <c r="H92" s="42">
        <v>288</v>
      </c>
      <c r="I92" s="33">
        <f t="shared" si="7"/>
        <v>288</v>
      </c>
      <c r="J92" s="33">
        <v>578</v>
      </c>
      <c r="K92" s="24"/>
      <c r="L92" s="25"/>
      <c r="M92" s="25"/>
      <c r="N92" s="25"/>
      <c r="O92" s="23">
        <f t="shared" si="10"/>
        <v>0</v>
      </c>
      <c r="P92" s="23"/>
      <c r="Q92" s="6">
        <f>100-((I92*100)/J92)</f>
        <v>50.173010380622834</v>
      </c>
      <c r="R92" s="6">
        <f t="shared" si="8"/>
        <v>160.55363321799308</v>
      </c>
      <c r="S92" s="8"/>
    </row>
    <row r="93" spans="1:19" ht="25.5" x14ac:dyDescent="0.2">
      <c r="A93" s="11">
        <v>115</v>
      </c>
      <c r="B93" s="12" t="s">
        <v>23</v>
      </c>
      <c r="C93" s="11"/>
      <c r="D93" s="11"/>
      <c r="E93" s="37">
        <v>400</v>
      </c>
      <c r="F93" s="37">
        <v>53</v>
      </c>
      <c r="G93" s="37">
        <v>39</v>
      </c>
      <c r="H93" s="42">
        <v>23</v>
      </c>
      <c r="I93" s="33">
        <f t="shared" si="7"/>
        <v>53</v>
      </c>
      <c r="J93" s="33">
        <v>578</v>
      </c>
      <c r="K93" s="24">
        <v>400</v>
      </c>
      <c r="L93" s="27">
        <v>104</v>
      </c>
      <c r="M93" s="27">
        <v>74</v>
      </c>
      <c r="N93" s="27">
        <v>84</v>
      </c>
      <c r="O93" s="23">
        <f t="shared" si="10"/>
        <v>104</v>
      </c>
      <c r="P93" s="23">
        <v>578</v>
      </c>
      <c r="Q93" s="6">
        <f t="shared" si="9"/>
        <v>86.418685121107274</v>
      </c>
      <c r="R93" s="6">
        <f t="shared" si="8"/>
        <v>553.07958477508646</v>
      </c>
      <c r="S93" s="8"/>
    </row>
    <row r="94" spans="1:19" ht="25.5" x14ac:dyDescent="0.2">
      <c r="A94" s="11">
        <v>116</v>
      </c>
      <c r="B94" s="12" t="s">
        <v>23</v>
      </c>
      <c r="C94" s="11"/>
      <c r="D94" s="11"/>
      <c r="E94" s="37">
        <v>400</v>
      </c>
      <c r="F94" s="37">
        <v>220</v>
      </c>
      <c r="G94" s="37">
        <v>218</v>
      </c>
      <c r="H94" s="42">
        <v>200</v>
      </c>
      <c r="I94" s="33">
        <f t="shared" si="7"/>
        <v>220</v>
      </c>
      <c r="J94" s="33">
        <v>578</v>
      </c>
      <c r="K94" s="24">
        <v>320</v>
      </c>
      <c r="L94" s="27">
        <v>50</v>
      </c>
      <c r="M94" s="27">
        <v>58</v>
      </c>
      <c r="N94" s="27">
        <v>53</v>
      </c>
      <c r="O94" s="23">
        <f t="shared" si="10"/>
        <v>58</v>
      </c>
      <c r="P94" s="23">
        <v>462</v>
      </c>
      <c r="Q94" s="6">
        <f t="shared" si="9"/>
        <v>74.691801854431617</v>
      </c>
      <c r="R94" s="6">
        <f t="shared" si="8"/>
        <v>430.22477868152612</v>
      </c>
      <c r="S94" s="8"/>
    </row>
    <row r="95" spans="1:19" ht="25.5" x14ac:dyDescent="0.2">
      <c r="A95" s="11">
        <v>117</v>
      </c>
      <c r="B95" s="12" t="s">
        <v>23</v>
      </c>
      <c r="C95" s="11"/>
      <c r="D95" s="11"/>
      <c r="E95" s="37">
        <v>400</v>
      </c>
      <c r="F95" s="37">
        <v>107</v>
      </c>
      <c r="G95" s="37">
        <v>125</v>
      </c>
      <c r="H95" s="42">
        <v>145</v>
      </c>
      <c r="I95" s="33">
        <f t="shared" si="7"/>
        <v>145</v>
      </c>
      <c r="J95" s="33">
        <v>578</v>
      </c>
      <c r="K95" s="24">
        <v>400</v>
      </c>
      <c r="L95" s="26">
        <v>138</v>
      </c>
      <c r="M95" s="26">
        <v>196</v>
      </c>
      <c r="N95" s="26">
        <v>209</v>
      </c>
      <c r="O95" s="23">
        <f t="shared" si="10"/>
        <v>209</v>
      </c>
      <c r="P95" s="23">
        <v>578</v>
      </c>
      <c r="Q95" s="6">
        <f t="shared" si="9"/>
        <v>69.377162629757791</v>
      </c>
      <c r="R95" s="6">
        <f t="shared" si="8"/>
        <v>444.01384083044991</v>
      </c>
      <c r="S95" s="8"/>
    </row>
    <row r="96" spans="1:19" ht="25.5" x14ac:dyDescent="0.2">
      <c r="A96" s="11">
        <v>118</v>
      </c>
      <c r="B96" s="12" t="s">
        <v>23</v>
      </c>
      <c r="C96" s="11"/>
      <c r="D96" s="11"/>
      <c r="E96" s="37">
        <v>320</v>
      </c>
      <c r="F96" s="37">
        <v>93</v>
      </c>
      <c r="G96" s="37">
        <v>152</v>
      </c>
      <c r="H96" s="42">
        <v>129</v>
      </c>
      <c r="I96" s="33">
        <f t="shared" si="7"/>
        <v>152</v>
      </c>
      <c r="J96" s="33">
        <v>462</v>
      </c>
      <c r="K96" s="24"/>
      <c r="L96" s="25"/>
      <c r="M96" s="25"/>
      <c r="N96" s="25"/>
      <c r="O96" s="23">
        <f t="shared" si="10"/>
        <v>0</v>
      </c>
      <c r="P96" s="23"/>
      <c r="Q96" s="6">
        <f>100-((I96*100)/J96)</f>
        <v>67.099567099567096</v>
      </c>
      <c r="R96" s="6">
        <f t="shared" si="8"/>
        <v>171.77489177489178</v>
      </c>
      <c r="S96" s="8"/>
    </row>
    <row r="97" spans="1:20" ht="25.5" x14ac:dyDescent="0.2">
      <c r="A97" s="11">
        <v>119</v>
      </c>
      <c r="B97" s="12" t="s">
        <v>23</v>
      </c>
      <c r="C97" s="11"/>
      <c r="D97" s="11"/>
      <c r="E97" s="37">
        <v>180</v>
      </c>
      <c r="F97" s="37">
        <v>111</v>
      </c>
      <c r="G97" s="37">
        <v>104</v>
      </c>
      <c r="H97" s="42">
        <v>103</v>
      </c>
      <c r="I97" s="33">
        <f t="shared" si="7"/>
        <v>111</v>
      </c>
      <c r="J97" s="33">
        <v>280</v>
      </c>
      <c r="K97" s="24"/>
      <c r="L97" s="25"/>
      <c r="M97" s="25"/>
      <c r="N97" s="25"/>
      <c r="O97" s="23">
        <f t="shared" si="10"/>
        <v>0</v>
      </c>
      <c r="P97" s="23"/>
      <c r="Q97" s="6">
        <f t="shared" ref="Q97:Q103" si="11">100-((I97*100)/J97)</f>
        <v>60.357142857142854</v>
      </c>
      <c r="R97" s="6">
        <f t="shared" si="8"/>
        <v>86.914285714285711</v>
      </c>
      <c r="S97" s="8"/>
    </row>
    <row r="98" spans="1:20" ht="25.5" x14ac:dyDescent="0.2">
      <c r="A98" s="11">
        <v>120</v>
      </c>
      <c r="B98" s="12" t="s">
        <v>23</v>
      </c>
      <c r="C98" s="11"/>
      <c r="D98" s="11"/>
      <c r="E98" s="37">
        <v>320</v>
      </c>
      <c r="F98" s="37">
        <v>23</v>
      </c>
      <c r="G98" s="37">
        <v>40</v>
      </c>
      <c r="H98" s="42">
        <v>20</v>
      </c>
      <c r="I98" s="33">
        <f t="shared" si="7"/>
        <v>40</v>
      </c>
      <c r="J98" s="33">
        <v>462</v>
      </c>
      <c r="K98" s="24"/>
      <c r="L98" s="25"/>
      <c r="M98" s="25"/>
      <c r="N98" s="25"/>
      <c r="O98" s="23">
        <f t="shared" si="10"/>
        <v>0</v>
      </c>
      <c r="P98" s="23"/>
      <c r="Q98" s="6">
        <f t="shared" si="11"/>
        <v>91.341991341991346</v>
      </c>
      <c r="R98" s="6">
        <f t="shared" si="8"/>
        <v>233.83549783549785</v>
      </c>
      <c r="S98" s="8"/>
      <c r="T98" s="9"/>
    </row>
    <row r="99" spans="1:20" ht="25.5" x14ac:dyDescent="0.2">
      <c r="A99" s="11">
        <v>121</v>
      </c>
      <c r="B99" s="12" t="s">
        <v>23</v>
      </c>
      <c r="C99" s="11"/>
      <c r="D99" s="11"/>
      <c r="E99" s="37">
        <v>400</v>
      </c>
      <c r="F99" s="37">
        <v>34</v>
      </c>
      <c r="G99" s="37">
        <v>45</v>
      </c>
      <c r="H99" s="42">
        <v>68</v>
      </c>
      <c r="I99" s="33">
        <f t="shared" si="7"/>
        <v>68</v>
      </c>
      <c r="J99" s="33">
        <v>578</v>
      </c>
      <c r="K99" s="24"/>
      <c r="L99" s="25"/>
      <c r="M99" s="25"/>
      <c r="N99" s="25"/>
      <c r="O99" s="23">
        <f t="shared" si="10"/>
        <v>0</v>
      </c>
      <c r="P99" s="23"/>
      <c r="Q99" s="6">
        <f t="shared" si="11"/>
        <v>88.235294117647058</v>
      </c>
      <c r="R99" s="6">
        <f t="shared" si="8"/>
        <v>282.35294117647061</v>
      </c>
      <c r="S99" s="8"/>
    </row>
    <row r="100" spans="1:20" ht="25.5" x14ac:dyDescent="0.2">
      <c r="A100" s="11">
        <v>122</v>
      </c>
      <c r="B100" s="12" t="s">
        <v>23</v>
      </c>
      <c r="C100" s="11"/>
      <c r="D100" s="11"/>
      <c r="E100" s="37">
        <v>400</v>
      </c>
      <c r="F100" s="37">
        <v>12</v>
      </c>
      <c r="G100" s="37">
        <v>26</v>
      </c>
      <c r="H100" s="42">
        <v>58</v>
      </c>
      <c r="I100" s="33">
        <f t="shared" si="7"/>
        <v>58</v>
      </c>
      <c r="J100" s="33">
        <v>578</v>
      </c>
      <c r="K100" s="24"/>
      <c r="L100" s="29"/>
      <c r="M100" s="29"/>
      <c r="N100" s="29"/>
      <c r="O100" s="23">
        <f t="shared" si="10"/>
        <v>0</v>
      </c>
      <c r="P100" s="23"/>
      <c r="Q100" s="6">
        <f t="shared" si="11"/>
        <v>89.965397923875429</v>
      </c>
      <c r="R100" s="6">
        <f t="shared" si="8"/>
        <v>287.88927335640136</v>
      </c>
      <c r="S100" s="8"/>
    </row>
    <row r="101" spans="1:20" ht="25.5" x14ac:dyDescent="0.2">
      <c r="A101" s="11">
        <v>123</v>
      </c>
      <c r="B101" s="12" t="s">
        <v>23</v>
      </c>
      <c r="C101" s="11"/>
      <c r="D101" s="11"/>
      <c r="E101" s="37">
        <v>75</v>
      </c>
      <c r="F101" s="37">
        <v>0</v>
      </c>
      <c r="G101" s="37">
        <v>0</v>
      </c>
      <c r="H101" s="42">
        <v>2</v>
      </c>
      <c r="I101" s="33">
        <f t="shared" si="7"/>
        <v>2</v>
      </c>
      <c r="J101" s="33">
        <v>90</v>
      </c>
      <c r="K101" s="24"/>
      <c r="L101" s="25"/>
      <c r="M101" s="25"/>
      <c r="N101" s="25"/>
      <c r="O101" s="23">
        <f t="shared" si="10"/>
        <v>0</v>
      </c>
      <c r="P101" s="23"/>
      <c r="Q101" s="6">
        <f t="shared" si="11"/>
        <v>97.777777777777771</v>
      </c>
      <c r="R101" s="6">
        <f t="shared" si="8"/>
        <v>58.666666666666664</v>
      </c>
      <c r="S101" s="8"/>
    </row>
    <row r="102" spans="1:20" ht="25.5" x14ac:dyDescent="0.2">
      <c r="A102" s="11">
        <v>125</v>
      </c>
      <c r="B102" s="12" t="s">
        <v>23</v>
      </c>
      <c r="C102" s="11"/>
      <c r="D102" s="11"/>
      <c r="E102" s="37">
        <v>560</v>
      </c>
      <c r="F102" s="37">
        <v>280</v>
      </c>
      <c r="G102" s="37">
        <v>220</v>
      </c>
      <c r="H102" s="42">
        <v>305</v>
      </c>
      <c r="I102" s="33">
        <f t="shared" si="7"/>
        <v>305</v>
      </c>
      <c r="J102" s="33">
        <v>784</v>
      </c>
      <c r="K102" s="24"/>
      <c r="L102" s="25"/>
      <c r="M102" s="25"/>
      <c r="N102" s="25"/>
      <c r="O102" s="23">
        <f t="shared" si="10"/>
        <v>0</v>
      </c>
      <c r="P102" s="23"/>
      <c r="Q102" s="6">
        <f t="shared" si="11"/>
        <v>61.096938775510203</v>
      </c>
      <c r="R102" s="6">
        <f t="shared" si="8"/>
        <v>273.71428571428572</v>
      </c>
      <c r="S102" s="8"/>
    </row>
    <row r="103" spans="1:20" ht="25.5" x14ac:dyDescent="0.2">
      <c r="A103" s="11">
        <v>126</v>
      </c>
      <c r="B103" s="12" t="s">
        <v>23</v>
      </c>
      <c r="C103" s="11"/>
      <c r="D103" s="11"/>
      <c r="E103" s="37">
        <v>250</v>
      </c>
      <c r="F103" s="37">
        <v>157</v>
      </c>
      <c r="G103" s="37">
        <v>230</v>
      </c>
      <c r="H103" s="42">
        <v>168</v>
      </c>
      <c r="I103" s="33">
        <f t="shared" si="7"/>
        <v>230</v>
      </c>
      <c r="J103" s="33">
        <v>361</v>
      </c>
      <c r="K103" s="24"/>
      <c r="L103" s="25"/>
      <c r="M103" s="25"/>
      <c r="N103" s="25"/>
      <c r="O103" s="23">
        <f t="shared" si="10"/>
        <v>0</v>
      </c>
      <c r="P103" s="23"/>
      <c r="Q103" s="6">
        <f t="shared" si="11"/>
        <v>36.288088642659282</v>
      </c>
      <c r="R103" s="6">
        <f t="shared" si="8"/>
        <v>72.576177285318565</v>
      </c>
      <c r="S103" s="8"/>
    </row>
    <row r="104" spans="1:20" ht="25.5" x14ac:dyDescent="0.2">
      <c r="A104" s="11">
        <v>127</v>
      </c>
      <c r="B104" s="12" t="s">
        <v>23</v>
      </c>
      <c r="C104" s="11"/>
      <c r="D104" s="11"/>
      <c r="E104" s="37">
        <v>400</v>
      </c>
      <c r="F104" s="37">
        <v>21</v>
      </c>
      <c r="G104" s="37">
        <v>24</v>
      </c>
      <c r="H104" s="42">
        <v>18</v>
      </c>
      <c r="I104" s="33">
        <f t="shared" si="7"/>
        <v>24</v>
      </c>
      <c r="J104" s="33">
        <v>578</v>
      </c>
      <c r="K104" s="24">
        <v>400</v>
      </c>
      <c r="L104" s="27">
        <v>40</v>
      </c>
      <c r="M104" s="27">
        <v>53</v>
      </c>
      <c r="N104" s="27">
        <v>38</v>
      </c>
      <c r="O104" s="23">
        <f t="shared" si="10"/>
        <v>53</v>
      </c>
      <c r="P104" s="23">
        <v>578</v>
      </c>
      <c r="Q104" s="6">
        <f t="shared" si="9"/>
        <v>93.339100346020757</v>
      </c>
      <c r="R104" s="6">
        <f t="shared" si="8"/>
        <v>597.37024221453282</v>
      </c>
      <c r="S104" s="8"/>
    </row>
    <row r="105" spans="1:20" ht="25.5" x14ac:dyDescent="0.2">
      <c r="A105" s="11">
        <v>128</v>
      </c>
      <c r="B105" s="12" t="s">
        <v>23</v>
      </c>
      <c r="C105" s="11"/>
      <c r="D105" s="11"/>
      <c r="E105" s="37">
        <v>180</v>
      </c>
      <c r="F105" s="37">
        <v>50</v>
      </c>
      <c r="G105" s="37">
        <v>115</v>
      </c>
      <c r="H105" s="42">
        <v>125</v>
      </c>
      <c r="I105" s="33">
        <f t="shared" si="7"/>
        <v>125</v>
      </c>
      <c r="J105" s="33">
        <v>280</v>
      </c>
      <c r="K105" s="24"/>
      <c r="L105" s="25"/>
      <c r="M105" s="25"/>
      <c r="N105" s="25"/>
      <c r="O105" s="23">
        <f t="shared" si="10"/>
        <v>0</v>
      </c>
      <c r="P105" s="23"/>
      <c r="Q105" s="6">
        <f>100-((I105*100)/J105)</f>
        <v>55.357142857142854</v>
      </c>
      <c r="R105" s="6">
        <f t="shared" si="8"/>
        <v>79.714285714285722</v>
      </c>
      <c r="S105" s="8"/>
    </row>
    <row r="106" spans="1:20" ht="25.5" x14ac:dyDescent="0.2">
      <c r="A106" s="11">
        <v>129</v>
      </c>
      <c r="B106" s="12" t="s">
        <v>23</v>
      </c>
      <c r="C106" s="11"/>
      <c r="D106" s="11"/>
      <c r="E106" s="37">
        <v>250</v>
      </c>
      <c r="F106" s="37">
        <v>122</v>
      </c>
      <c r="G106" s="37">
        <v>102</v>
      </c>
      <c r="H106" s="42">
        <v>90</v>
      </c>
      <c r="I106" s="33">
        <f t="shared" si="7"/>
        <v>122</v>
      </c>
      <c r="J106" s="33">
        <v>361</v>
      </c>
      <c r="K106" s="24"/>
      <c r="L106" s="25"/>
      <c r="M106" s="25"/>
      <c r="N106" s="25"/>
      <c r="O106" s="23">
        <f t="shared" si="10"/>
        <v>0</v>
      </c>
      <c r="P106" s="23"/>
      <c r="Q106" s="6">
        <f>100-((I106*100)/J106)</f>
        <v>66.204986149584485</v>
      </c>
      <c r="R106" s="6">
        <f t="shared" si="8"/>
        <v>132.40997229916897</v>
      </c>
      <c r="S106" s="8"/>
    </row>
    <row r="107" spans="1:20" ht="25.5" x14ac:dyDescent="0.2">
      <c r="A107" s="11">
        <v>130</v>
      </c>
      <c r="B107" s="12" t="s">
        <v>23</v>
      </c>
      <c r="C107" s="11"/>
      <c r="D107" s="11"/>
      <c r="E107" s="37">
        <v>250</v>
      </c>
      <c r="F107" s="37">
        <v>98</v>
      </c>
      <c r="G107" s="37">
        <v>122</v>
      </c>
      <c r="H107" s="42">
        <v>127</v>
      </c>
      <c r="I107" s="33">
        <f t="shared" si="7"/>
        <v>127</v>
      </c>
      <c r="J107" s="33">
        <v>361</v>
      </c>
      <c r="K107" s="24"/>
      <c r="L107" s="25"/>
      <c r="M107" s="25"/>
      <c r="N107" s="25"/>
      <c r="O107" s="23">
        <f t="shared" si="10"/>
        <v>0</v>
      </c>
      <c r="P107" s="23"/>
      <c r="Q107" s="6">
        <f>100-((I107*100)/J107)</f>
        <v>64.819944598337941</v>
      </c>
      <c r="R107" s="6">
        <f t="shared" si="8"/>
        <v>129.63988919667588</v>
      </c>
      <c r="S107" s="8"/>
    </row>
    <row r="108" spans="1:20" ht="25.5" x14ac:dyDescent="0.2">
      <c r="A108" s="11">
        <v>135</v>
      </c>
      <c r="B108" s="12" t="s">
        <v>23</v>
      </c>
      <c r="C108" s="11"/>
      <c r="D108" s="11"/>
      <c r="E108" s="37">
        <v>400</v>
      </c>
      <c r="F108" s="37">
        <v>142</v>
      </c>
      <c r="G108" s="37">
        <v>108</v>
      </c>
      <c r="H108" s="42">
        <v>97</v>
      </c>
      <c r="I108" s="33">
        <f t="shared" si="7"/>
        <v>142</v>
      </c>
      <c r="J108" s="33">
        <v>578</v>
      </c>
      <c r="K108" s="24">
        <v>400</v>
      </c>
      <c r="L108" s="26">
        <v>16</v>
      </c>
      <c r="M108" s="26">
        <v>13</v>
      </c>
      <c r="N108" s="26">
        <v>14</v>
      </c>
      <c r="O108" s="23">
        <f t="shared" si="10"/>
        <v>16</v>
      </c>
      <c r="P108" s="23">
        <v>578</v>
      </c>
      <c r="Q108" s="6">
        <f t="shared" si="9"/>
        <v>86.332179930795846</v>
      </c>
      <c r="R108" s="6">
        <f t="shared" si="8"/>
        <v>552.52595155709344</v>
      </c>
      <c r="S108" s="8"/>
    </row>
    <row r="109" spans="1:20" ht="25.5" x14ac:dyDescent="0.2">
      <c r="A109" s="11">
        <v>136</v>
      </c>
      <c r="B109" s="12" t="s">
        <v>23</v>
      </c>
      <c r="C109" s="11"/>
      <c r="D109" s="11"/>
      <c r="E109" s="37">
        <v>630</v>
      </c>
      <c r="F109" s="37">
        <v>167</v>
      </c>
      <c r="G109" s="37">
        <v>167</v>
      </c>
      <c r="H109" s="42">
        <v>183</v>
      </c>
      <c r="I109" s="33">
        <f t="shared" si="7"/>
        <v>183</v>
      </c>
      <c r="J109" s="33">
        <v>909</v>
      </c>
      <c r="K109" s="24"/>
      <c r="L109" s="30"/>
      <c r="M109" s="25"/>
      <c r="N109" s="25"/>
      <c r="O109" s="23">
        <f t="shared" si="10"/>
        <v>0</v>
      </c>
      <c r="P109" s="23"/>
      <c r="Q109" s="6">
        <f>100-((I109*100)/J109)</f>
        <v>79.867986798679866</v>
      </c>
      <c r="R109" s="6">
        <f t="shared" si="8"/>
        <v>402.53465346534654</v>
      </c>
      <c r="S109" s="8"/>
    </row>
    <row r="110" spans="1:20" ht="25.5" x14ac:dyDescent="0.2">
      <c r="A110" s="11">
        <v>137</v>
      </c>
      <c r="B110" s="12" t="s">
        <v>23</v>
      </c>
      <c r="C110" s="11"/>
      <c r="D110" s="11"/>
      <c r="E110" s="37">
        <v>400</v>
      </c>
      <c r="F110" s="37">
        <v>68</v>
      </c>
      <c r="G110" s="37">
        <v>56</v>
      </c>
      <c r="H110" s="42">
        <v>41</v>
      </c>
      <c r="I110" s="33">
        <f t="shared" si="7"/>
        <v>68</v>
      </c>
      <c r="J110" s="33">
        <v>578</v>
      </c>
      <c r="K110" s="24"/>
      <c r="L110" s="25"/>
      <c r="M110" s="25"/>
      <c r="N110" s="25"/>
      <c r="O110" s="23">
        <f t="shared" si="10"/>
        <v>0</v>
      </c>
      <c r="P110" s="23"/>
      <c r="Q110" s="6">
        <f t="shared" ref="Q110:Q118" si="12">100-((I110*100)/J110)</f>
        <v>88.235294117647058</v>
      </c>
      <c r="R110" s="6">
        <f t="shared" si="8"/>
        <v>282.35294117647061</v>
      </c>
      <c r="S110" s="8"/>
    </row>
    <row r="111" spans="1:20" ht="25.5" x14ac:dyDescent="0.2">
      <c r="A111" s="11">
        <v>138</v>
      </c>
      <c r="B111" s="12" t="s">
        <v>23</v>
      </c>
      <c r="C111" s="11"/>
      <c r="D111" s="11"/>
      <c r="E111" s="37">
        <v>180</v>
      </c>
      <c r="F111" s="37">
        <v>0</v>
      </c>
      <c r="G111" s="37">
        <v>1</v>
      </c>
      <c r="H111" s="42">
        <v>7</v>
      </c>
      <c r="I111" s="33">
        <f t="shared" si="7"/>
        <v>7</v>
      </c>
      <c r="J111" s="33">
        <v>280</v>
      </c>
      <c r="K111" s="24"/>
      <c r="L111" s="25"/>
      <c r="M111" s="25"/>
      <c r="N111" s="25"/>
      <c r="O111" s="23">
        <f t="shared" si="10"/>
        <v>0</v>
      </c>
      <c r="P111" s="23"/>
      <c r="Q111" s="6">
        <f t="shared" si="12"/>
        <v>97.5</v>
      </c>
      <c r="R111" s="6">
        <f t="shared" si="8"/>
        <v>140.4</v>
      </c>
      <c r="S111" s="8"/>
    </row>
    <row r="112" spans="1:20" ht="25.5" x14ac:dyDescent="0.2">
      <c r="A112" s="11">
        <v>141</v>
      </c>
      <c r="B112" s="12" t="s">
        <v>23</v>
      </c>
      <c r="C112" s="11"/>
      <c r="D112" s="11"/>
      <c r="E112" s="37">
        <v>180</v>
      </c>
      <c r="F112" s="37">
        <v>105</v>
      </c>
      <c r="G112" s="37">
        <v>100</v>
      </c>
      <c r="H112" s="42">
        <v>135</v>
      </c>
      <c r="I112" s="33">
        <f>MAX(F112:H112)</f>
        <v>135</v>
      </c>
      <c r="J112" s="33">
        <v>280</v>
      </c>
      <c r="K112" s="24"/>
      <c r="L112" s="25"/>
      <c r="M112" s="25"/>
      <c r="N112" s="25"/>
      <c r="O112" s="23">
        <f t="shared" si="10"/>
        <v>0</v>
      </c>
      <c r="P112" s="23"/>
      <c r="Q112" s="6">
        <f t="shared" si="12"/>
        <v>51.785714285714285</v>
      </c>
      <c r="R112" s="6">
        <f t="shared" si="8"/>
        <v>74.571428571428569</v>
      </c>
      <c r="S112" s="8"/>
    </row>
    <row r="113" spans="1:19" ht="25.5" x14ac:dyDescent="0.2">
      <c r="A113" s="11">
        <v>142</v>
      </c>
      <c r="B113" s="12" t="s">
        <v>23</v>
      </c>
      <c r="C113" s="11"/>
      <c r="D113" s="11"/>
      <c r="E113" s="37">
        <v>630</v>
      </c>
      <c r="F113" s="37">
        <v>434</v>
      </c>
      <c r="G113" s="37">
        <v>369</v>
      </c>
      <c r="H113" s="42">
        <v>273</v>
      </c>
      <c r="I113" s="33">
        <f t="shared" si="7"/>
        <v>434</v>
      </c>
      <c r="J113" s="33">
        <v>909</v>
      </c>
      <c r="K113" s="24"/>
      <c r="L113" s="25"/>
      <c r="M113" s="25"/>
      <c r="N113" s="25"/>
      <c r="O113" s="23">
        <f t="shared" si="10"/>
        <v>0</v>
      </c>
      <c r="P113" s="23"/>
      <c r="Q113" s="6">
        <f t="shared" si="12"/>
        <v>52.255225522552259</v>
      </c>
      <c r="R113" s="6">
        <f t="shared" si="8"/>
        <v>263.36633663366337</v>
      </c>
      <c r="S113" s="8"/>
    </row>
    <row r="114" spans="1:19" ht="25.5" x14ac:dyDescent="0.2">
      <c r="A114" s="11">
        <v>143</v>
      </c>
      <c r="B114" s="12" t="s">
        <v>23</v>
      </c>
      <c r="C114" s="11"/>
      <c r="D114" s="11"/>
      <c r="E114" s="37">
        <v>400</v>
      </c>
      <c r="F114" s="37">
        <v>253</v>
      </c>
      <c r="G114" s="37">
        <v>241</v>
      </c>
      <c r="H114" s="42">
        <v>277</v>
      </c>
      <c r="I114" s="33">
        <f t="shared" si="7"/>
        <v>277</v>
      </c>
      <c r="J114" s="33">
        <v>578</v>
      </c>
      <c r="K114" s="24"/>
      <c r="L114" s="25"/>
      <c r="M114" s="25"/>
      <c r="N114" s="25"/>
      <c r="O114" s="23">
        <f t="shared" si="10"/>
        <v>0</v>
      </c>
      <c r="P114" s="23"/>
      <c r="Q114" s="6">
        <f t="shared" si="12"/>
        <v>52.076124567474047</v>
      </c>
      <c r="R114" s="6">
        <f t="shared" si="8"/>
        <v>166.64359861591697</v>
      </c>
      <c r="S114" s="8"/>
    </row>
    <row r="115" spans="1:19" ht="25.5" x14ac:dyDescent="0.2">
      <c r="A115" s="11">
        <v>144</v>
      </c>
      <c r="B115" s="12" t="s">
        <v>23</v>
      </c>
      <c r="C115" s="11"/>
      <c r="D115" s="11"/>
      <c r="E115" s="37">
        <v>630</v>
      </c>
      <c r="F115" s="37">
        <v>300</v>
      </c>
      <c r="G115" s="37">
        <v>268</v>
      </c>
      <c r="H115" s="42">
        <v>233</v>
      </c>
      <c r="I115" s="33">
        <f t="shared" si="7"/>
        <v>300</v>
      </c>
      <c r="J115" s="33">
        <v>909</v>
      </c>
      <c r="K115" s="24"/>
      <c r="L115" s="25"/>
      <c r="M115" s="25"/>
      <c r="N115" s="25"/>
      <c r="O115" s="23">
        <f t="shared" si="10"/>
        <v>0</v>
      </c>
      <c r="P115" s="23"/>
      <c r="Q115" s="6">
        <f t="shared" si="12"/>
        <v>66.996699669967001</v>
      </c>
      <c r="R115" s="6">
        <f t="shared" si="8"/>
        <v>337.66336633663371</v>
      </c>
      <c r="S115" s="8"/>
    </row>
    <row r="116" spans="1:19" ht="25.5" x14ac:dyDescent="0.2">
      <c r="A116" s="11">
        <v>145</v>
      </c>
      <c r="B116" s="12" t="s">
        <v>23</v>
      </c>
      <c r="C116" s="11"/>
      <c r="D116" s="11"/>
      <c r="E116" s="37">
        <v>400</v>
      </c>
      <c r="F116" s="37">
        <v>244</v>
      </c>
      <c r="G116" s="37">
        <v>225</v>
      </c>
      <c r="H116" s="42">
        <v>220</v>
      </c>
      <c r="I116" s="33">
        <f t="shared" si="7"/>
        <v>244</v>
      </c>
      <c r="J116" s="33">
        <v>578</v>
      </c>
      <c r="K116" s="24"/>
      <c r="L116" s="25"/>
      <c r="M116" s="25"/>
      <c r="N116" s="25"/>
      <c r="O116" s="23">
        <f t="shared" si="10"/>
        <v>0</v>
      </c>
      <c r="P116" s="23"/>
      <c r="Q116" s="6">
        <f t="shared" si="12"/>
        <v>57.785467128027683</v>
      </c>
      <c r="R116" s="6">
        <f t="shared" si="8"/>
        <v>184.91349480968859</v>
      </c>
      <c r="S116" s="8"/>
    </row>
    <row r="117" spans="1:19" ht="25.5" x14ac:dyDescent="0.2">
      <c r="A117" s="11">
        <v>146</v>
      </c>
      <c r="B117" s="12" t="s">
        <v>23</v>
      </c>
      <c r="C117" s="11"/>
      <c r="D117" s="11"/>
      <c r="E117" s="37">
        <v>400</v>
      </c>
      <c r="F117" s="37">
        <v>273</v>
      </c>
      <c r="G117" s="37">
        <v>223</v>
      </c>
      <c r="H117" s="42">
        <v>200</v>
      </c>
      <c r="I117" s="33">
        <f t="shared" si="7"/>
        <v>273</v>
      </c>
      <c r="J117" s="33">
        <v>578</v>
      </c>
      <c r="K117" s="24"/>
      <c r="L117" s="25"/>
      <c r="M117" s="25"/>
      <c r="N117" s="25"/>
      <c r="O117" s="23">
        <f t="shared" si="10"/>
        <v>0</v>
      </c>
      <c r="P117" s="23"/>
      <c r="Q117" s="6">
        <f t="shared" si="12"/>
        <v>52.768166089965398</v>
      </c>
      <c r="R117" s="6">
        <f t="shared" si="8"/>
        <v>168.8581314878893</v>
      </c>
      <c r="S117" s="8"/>
    </row>
    <row r="118" spans="1:19" ht="25.5" x14ac:dyDescent="0.2">
      <c r="A118" s="11">
        <v>147</v>
      </c>
      <c r="B118" s="12" t="s">
        <v>23</v>
      </c>
      <c r="C118" s="11"/>
      <c r="D118" s="11"/>
      <c r="E118" s="37">
        <v>400</v>
      </c>
      <c r="F118" s="37">
        <v>310</v>
      </c>
      <c r="G118" s="37">
        <v>233</v>
      </c>
      <c r="H118" s="42">
        <v>334</v>
      </c>
      <c r="I118" s="33">
        <f t="shared" si="7"/>
        <v>334</v>
      </c>
      <c r="J118" s="33">
        <v>578</v>
      </c>
      <c r="K118" s="24"/>
      <c r="L118" s="25"/>
      <c r="M118" s="25"/>
      <c r="N118" s="25"/>
      <c r="O118" s="23">
        <f t="shared" si="10"/>
        <v>0</v>
      </c>
      <c r="P118" s="23"/>
      <c r="Q118" s="6">
        <f t="shared" si="12"/>
        <v>42.214532871972317</v>
      </c>
      <c r="R118" s="6">
        <f t="shared" si="8"/>
        <v>135.08650519031141</v>
      </c>
      <c r="S118" s="8"/>
    </row>
    <row r="119" spans="1:19" ht="25.5" x14ac:dyDescent="0.2">
      <c r="A119" s="11">
        <v>148</v>
      </c>
      <c r="B119" s="12" t="s">
        <v>23</v>
      </c>
      <c r="C119" s="11"/>
      <c r="D119" s="11"/>
      <c r="E119" s="37">
        <v>630</v>
      </c>
      <c r="F119" s="37">
        <v>40</v>
      </c>
      <c r="G119" s="37">
        <v>48</v>
      </c>
      <c r="H119" s="42">
        <v>25</v>
      </c>
      <c r="I119" s="33">
        <f t="shared" si="7"/>
        <v>48</v>
      </c>
      <c r="J119" s="33">
        <v>909</v>
      </c>
      <c r="K119" s="24">
        <v>630</v>
      </c>
      <c r="L119" s="26">
        <v>95</v>
      </c>
      <c r="M119" s="26">
        <v>50</v>
      </c>
      <c r="N119" s="26">
        <v>50</v>
      </c>
      <c r="O119" s="23">
        <f t="shared" si="10"/>
        <v>95</v>
      </c>
      <c r="P119" s="23">
        <v>909</v>
      </c>
      <c r="Q119" s="6">
        <f t="shared" si="9"/>
        <v>92.134213421342139</v>
      </c>
      <c r="R119" s="6">
        <f t="shared" si="8"/>
        <v>928.71287128712891</v>
      </c>
      <c r="S119" s="8"/>
    </row>
    <row r="120" spans="1:19" ht="25.5" x14ac:dyDescent="0.2">
      <c r="A120" s="11">
        <v>149</v>
      </c>
      <c r="B120" s="12" t="s">
        <v>23</v>
      </c>
      <c r="C120" s="11"/>
      <c r="D120" s="11"/>
      <c r="E120" s="37">
        <v>250</v>
      </c>
      <c r="F120" s="37">
        <v>72</v>
      </c>
      <c r="G120" s="37">
        <v>93</v>
      </c>
      <c r="H120" s="42">
        <v>122</v>
      </c>
      <c r="I120" s="33">
        <f t="shared" si="7"/>
        <v>122</v>
      </c>
      <c r="J120" s="33">
        <v>361</v>
      </c>
      <c r="K120" s="24"/>
      <c r="L120" s="25"/>
      <c r="M120" s="25"/>
      <c r="N120" s="25"/>
      <c r="O120" s="23">
        <f t="shared" si="10"/>
        <v>0</v>
      </c>
      <c r="P120" s="23"/>
      <c r="Q120" s="6">
        <f>100-((I120*100)/J120)</f>
        <v>66.204986149584485</v>
      </c>
      <c r="R120" s="6">
        <f t="shared" si="8"/>
        <v>132.40997229916897</v>
      </c>
      <c r="S120" s="8"/>
    </row>
    <row r="121" spans="1:19" ht="25.5" x14ac:dyDescent="0.2">
      <c r="A121" s="11">
        <v>150</v>
      </c>
      <c r="B121" s="12" t="s">
        <v>23</v>
      </c>
      <c r="C121" s="11"/>
      <c r="D121" s="11"/>
      <c r="E121" s="37">
        <v>400</v>
      </c>
      <c r="F121" s="37">
        <v>110</v>
      </c>
      <c r="G121" s="37">
        <v>123</v>
      </c>
      <c r="H121" s="42">
        <v>97</v>
      </c>
      <c r="I121" s="33">
        <f t="shared" si="7"/>
        <v>123</v>
      </c>
      <c r="J121" s="33">
        <v>578</v>
      </c>
      <c r="K121" s="24"/>
      <c r="L121" s="25"/>
      <c r="M121" s="25"/>
      <c r="N121" s="25"/>
      <c r="O121" s="23">
        <f t="shared" si="10"/>
        <v>0</v>
      </c>
      <c r="P121" s="23"/>
      <c r="Q121" s="6">
        <f>100-((I121*100)/J121)</f>
        <v>78.719723183391011</v>
      </c>
      <c r="R121" s="6">
        <f t="shared" si="8"/>
        <v>251.90311418685124</v>
      </c>
      <c r="S121" s="8"/>
    </row>
    <row r="122" spans="1:19" ht="25.5" x14ac:dyDescent="0.2">
      <c r="A122" s="11">
        <v>151</v>
      </c>
      <c r="B122" s="12" t="s">
        <v>23</v>
      </c>
      <c r="C122" s="11"/>
      <c r="D122" s="11"/>
      <c r="E122" s="37">
        <v>400</v>
      </c>
      <c r="F122" s="37">
        <v>104</v>
      </c>
      <c r="G122" s="37">
        <v>117</v>
      </c>
      <c r="H122" s="42">
        <v>146</v>
      </c>
      <c r="I122" s="33">
        <f t="shared" si="7"/>
        <v>146</v>
      </c>
      <c r="J122" s="33">
        <v>578</v>
      </c>
      <c r="K122" s="24"/>
      <c r="L122" s="25"/>
      <c r="M122" s="25"/>
      <c r="N122" s="25"/>
      <c r="O122" s="23">
        <f t="shared" si="10"/>
        <v>0</v>
      </c>
      <c r="P122" s="23"/>
      <c r="Q122" s="6">
        <f>100-((I122*100)/J122)</f>
        <v>74.740484429065745</v>
      </c>
      <c r="R122" s="6">
        <f t="shared" si="8"/>
        <v>239.16955017301041</v>
      </c>
      <c r="S122" s="8"/>
    </row>
    <row r="123" spans="1:19" ht="25.5" x14ac:dyDescent="0.2">
      <c r="A123" s="11">
        <v>153</v>
      </c>
      <c r="B123" s="12" t="s">
        <v>23</v>
      </c>
      <c r="C123" s="11"/>
      <c r="D123" s="11"/>
      <c r="E123" s="37">
        <v>250</v>
      </c>
      <c r="F123" s="37">
        <v>20</v>
      </c>
      <c r="G123" s="37">
        <v>15</v>
      </c>
      <c r="H123" s="42">
        <v>18</v>
      </c>
      <c r="I123" s="33">
        <f t="shared" si="7"/>
        <v>20</v>
      </c>
      <c r="J123" s="33">
        <v>361</v>
      </c>
      <c r="K123" s="24">
        <v>250</v>
      </c>
      <c r="L123" s="27">
        <v>0</v>
      </c>
      <c r="M123" s="27">
        <v>0</v>
      </c>
      <c r="N123" s="27">
        <v>0</v>
      </c>
      <c r="O123" s="23">
        <f t="shared" si="10"/>
        <v>0</v>
      </c>
      <c r="P123" s="23">
        <v>361</v>
      </c>
      <c r="Q123" s="6">
        <f t="shared" si="9"/>
        <v>97.229916897506925</v>
      </c>
      <c r="R123" s="6">
        <f t="shared" si="8"/>
        <v>388.9196675900277</v>
      </c>
      <c r="S123" s="8"/>
    </row>
    <row r="124" spans="1:19" ht="25.5" x14ac:dyDescent="0.2">
      <c r="A124" s="11">
        <v>154</v>
      </c>
      <c r="B124" s="12" t="s">
        <v>23</v>
      </c>
      <c r="C124" s="11"/>
      <c r="D124" s="11"/>
      <c r="E124" s="37">
        <v>630</v>
      </c>
      <c r="F124" s="37">
        <v>140</v>
      </c>
      <c r="G124" s="37">
        <v>129</v>
      </c>
      <c r="H124" s="42">
        <v>128</v>
      </c>
      <c r="I124" s="33">
        <f t="shared" si="7"/>
        <v>140</v>
      </c>
      <c r="J124" s="33">
        <v>909</v>
      </c>
      <c r="K124" s="24">
        <v>630</v>
      </c>
      <c r="L124" s="27">
        <v>158</v>
      </c>
      <c r="M124" s="27">
        <v>176</v>
      </c>
      <c r="N124" s="27">
        <v>170</v>
      </c>
      <c r="O124" s="23">
        <f t="shared" si="10"/>
        <v>176</v>
      </c>
      <c r="P124" s="23">
        <v>909</v>
      </c>
      <c r="Q124" s="6">
        <f t="shared" si="9"/>
        <v>82.618261826182618</v>
      </c>
      <c r="R124" s="6">
        <f t="shared" si="8"/>
        <v>832.79207920792089</v>
      </c>
      <c r="S124" s="8"/>
    </row>
    <row r="125" spans="1:19" ht="25.5" x14ac:dyDescent="0.2">
      <c r="A125" s="11">
        <v>155</v>
      </c>
      <c r="B125" s="12" t="s">
        <v>23</v>
      </c>
      <c r="C125" s="11"/>
      <c r="D125" s="11"/>
      <c r="E125" s="37">
        <v>630</v>
      </c>
      <c r="F125" s="37">
        <v>18</v>
      </c>
      <c r="G125" s="37">
        <v>20</v>
      </c>
      <c r="H125" s="40">
        <v>21</v>
      </c>
      <c r="I125" s="33">
        <f t="shared" si="7"/>
        <v>21</v>
      </c>
      <c r="J125" s="33">
        <v>909</v>
      </c>
      <c r="K125" s="24">
        <v>400</v>
      </c>
      <c r="L125" s="29">
        <v>195</v>
      </c>
      <c r="M125" s="29">
        <v>216</v>
      </c>
      <c r="N125" s="29">
        <v>214</v>
      </c>
      <c r="O125" s="23">
        <f t="shared" si="10"/>
        <v>216</v>
      </c>
      <c r="P125" s="23">
        <v>578</v>
      </c>
      <c r="Q125" s="6">
        <f t="shared" si="9"/>
        <v>80.159763381182415</v>
      </c>
      <c r="R125" s="6">
        <f t="shared" si="8"/>
        <v>660.5164502609432</v>
      </c>
      <c r="S125" s="8"/>
    </row>
    <row r="126" spans="1:19" ht="25.5" x14ac:dyDescent="0.2">
      <c r="A126" s="11">
        <v>156</v>
      </c>
      <c r="B126" s="12" t="s">
        <v>23</v>
      </c>
      <c r="C126" s="11"/>
      <c r="D126" s="11"/>
      <c r="E126" s="37">
        <v>400</v>
      </c>
      <c r="F126" s="37">
        <v>72</v>
      </c>
      <c r="G126" s="37">
        <v>67</v>
      </c>
      <c r="H126" s="40">
        <v>72</v>
      </c>
      <c r="I126" s="33">
        <f t="shared" si="7"/>
        <v>72</v>
      </c>
      <c r="J126" s="33">
        <v>578</v>
      </c>
      <c r="K126" s="24">
        <v>400</v>
      </c>
      <c r="L126" s="29"/>
      <c r="M126" s="29"/>
      <c r="N126" s="29"/>
      <c r="O126" s="23">
        <f t="shared" si="10"/>
        <v>0</v>
      </c>
      <c r="P126" s="23">
        <v>578</v>
      </c>
      <c r="Q126" s="6">
        <f t="shared" si="9"/>
        <v>93.771626297577853</v>
      </c>
      <c r="R126" s="6">
        <f t="shared" si="8"/>
        <v>600.13840830449828</v>
      </c>
      <c r="S126" s="8"/>
    </row>
    <row r="127" spans="1:19" ht="25.5" x14ac:dyDescent="0.2">
      <c r="A127" s="11">
        <v>157</v>
      </c>
      <c r="B127" s="12" t="s">
        <v>23</v>
      </c>
      <c r="C127" s="11"/>
      <c r="D127" s="11"/>
      <c r="E127" s="37">
        <v>400</v>
      </c>
      <c r="F127" s="37">
        <v>268</v>
      </c>
      <c r="G127" s="37">
        <v>193</v>
      </c>
      <c r="H127" s="40">
        <v>253</v>
      </c>
      <c r="I127" s="33">
        <f t="shared" si="7"/>
        <v>268</v>
      </c>
      <c r="J127" s="33">
        <v>578</v>
      </c>
      <c r="K127" s="24">
        <v>400</v>
      </c>
      <c r="L127" s="27">
        <v>69</v>
      </c>
      <c r="M127" s="27">
        <v>226</v>
      </c>
      <c r="N127" s="27">
        <v>230</v>
      </c>
      <c r="O127" s="23">
        <f t="shared" si="10"/>
        <v>230</v>
      </c>
      <c r="P127" s="23">
        <v>578</v>
      </c>
      <c r="Q127" s="6">
        <f t="shared" si="9"/>
        <v>56.920415224913498</v>
      </c>
      <c r="R127" s="6">
        <f t="shared" si="8"/>
        <v>364.29065743944642</v>
      </c>
      <c r="S127" s="8"/>
    </row>
    <row r="128" spans="1:19" ht="25.5" x14ac:dyDescent="0.2">
      <c r="A128" s="11">
        <v>158</v>
      </c>
      <c r="B128" s="12" t="s">
        <v>23</v>
      </c>
      <c r="C128" s="11"/>
      <c r="D128" s="11"/>
      <c r="E128" s="37">
        <v>400</v>
      </c>
      <c r="F128" s="37">
        <v>40</v>
      </c>
      <c r="G128" s="37">
        <v>45</v>
      </c>
      <c r="H128" s="42">
        <v>32</v>
      </c>
      <c r="I128" s="33">
        <f t="shared" si="7"/>
        <v>45</v>
      </c>
      <c r="J128" s="33">
        <v>578</v>
      </c>
      <c r="K128" s="24"/>
      <c r="L128" s="27">
        <v>0</v>
      </c>
      <c r="M128" s="27">
        <v>0</v>
      </c>
      <c r="N128" s="27">
        <v>3</v>
      </c>
      <c r="O128" s="23">
        <f t="shared" si="10"/>
        <v>3</v>
      </c>
      <c r="P128" s="23"/>
      <c r="Q128" s="6">
        <f>100-((I128*100)/J128)</f>
        <v>92.214532871972324</v>
      </c>
      <c r="R128" s="6">
        <f t="shared" si="8"/>
        <v>295.08650519031147</v>
      </c>
      <c r="S128" s="8"/>
    </row>
    <row r="129" spans="1:19" ht="25.5" x14ac:dyDescent="0.2">
      <c r="A129" s="11">
        <v>159</v>
      </c>
      <c r="B129" s="12" t="s">
        <v>23</v>
      </c>
      <c r="C129" s="11"/>
      <c r="D129" s="11"/>
      <c r="E129" s="37">
        <v>630</v>
      </c>
      <c r="F129" s="37">
        <v>81</v>
      </c>
      <c r="G129" s="37">
        <v>79</v>
      </c>
      <c r="H129" s="42">
        <v>89</v>
      </c>
      <c r="I129" s="33">
        <f t="shared" si="7"/>
        <v>89</v>
      </c>
      <c r="J129" s="33">
        <v>909</v>
      </c>
      <c r="K129" s="24">
        <v>630</v>
      </c>
      <c r="L129" s="27">
        <v>161</v>
      </c>
      <c r="M129" s="27">
        <v>138</v>
      </c>
      <c r="N129" s="27">
        <v>113</v>
      </c>
      <c r="O129" s="23">
        <f t="shared" si="10"/>
        <v>161</v>
      </c>
      <c r="P129" s="23">
        <v>909</v>
      </c>
      <c r="Q129" s="6">
        <f t="shared" si="9"/>
        <v>86.248624862486253</v>
      </c>
      <c r="R129" s="6">
        <f t="shared" si="8"/>
        <v>869.38613861386148</v>
      </c>
      <c r="S129" s="8"/>
    </row>
    <row r="130" spans="1:19" ht="25.5" x14ac:dyDescent="0.2">
      <c r="A130" s="11">
        <v>160</v>
      </c>
      <c r="B130" s="12" t="s">
        <v>23</v>
      </c>
      <c r="C130" s="11"/>
      <c r="D130" s="11"/>
      <c r="E130" s="37">
        <v>400</v>
      </c>
      <c r="F130" s="37">
        <v>67</v>
      </c>
      <c r="G130" s="37">
        <v>56</v>
      </c>
      <c r="H130" s="42">
        <v>52</v>
      </c>
      <c r="I130" s="33">
        <f t="shared" si="7"/>
        <v>67</v>
      </c>
      <c r="J130" s="33">
        <v>578</v>
      </c>
      <c r="K130" s="24"/>
      <c r="L130" s="25"/>
      <c r="M130" s="25"/>
      <c r="N130" s="25"/>
      <c r="O130" s="23">
        <f t="shared" si="10"/>
        <v>0</v>
      </c>
      <c r="P130" s="23"/>
      <c r="Q130" s="6">
        <f>100-((I130*100)/J130)</f>
        <v>88.408304498269899</v>
      </c>
      <c r="R130" s="6">
        <f t="shared" si="8"/>
        <v>282.90657439446369</v>
      </c>
      <c r="S130" s="8"/>
    </row>
    <row r="131" spans="1:19" ht="25.5" x14ac:dyDescent="0.2">
      <c r="A131" s="11">
        <v>164</v>
      </c>
      <c r="B131" s="12" t="s">
        <v>23</v>
      </c>
      <c r="C131" s="11"/>
      <c r="D131" s="11"/>
      <c r="E131" s="37">
        <v>630</v>
      </c>
      <c r="F131" s="37">
        <v>140</v>
      </c>
      <c r="G131" s="37">
        <v>129</v>
      </c>
      <c r="H131" s="42">
        <v>128</v>
      </c>
      <c r="I131" s="33">
        <f t="shared" ref="I131:I173" si="13">MAX(F131:H131)</f>
        <v>140</v>
      </c>
      <c r="J131" s="33">
        <v>909</v>
      </c>
      <c r="K131" s="24">
        <v>630</v>
      </c>
      <c r="L131" s="27">
        <v>158</v>
      </c>
      <c r="M131" s="27">
        <v>176</v>
      </c>
      <c r="N131" s="27">
        <v>170</v>
      </c>
      <c r="O131" s="23">
        <f t="shared" si="10"/>
        <v>176</v>
      </c>
      <c r="P131" s="23">
        <v>909</v>
      </c>
      <c r="Q131" s="6">
        <f t="shared" si="9"/>
        <v>82.618261826182618</v>
      </c>
      <c r="R131" s="6">
        <f t="shared" si="8"/>
        <v>832.79207920792089</v>
      </c>
      <c r="S131" s="8"/>
    </row>
    <row r="132" spans="1:19" ht="25.5" x14ac:dyDescent="0.2">
      <c r="A132" s="11">
        <v>165</v>
      </c>
      <c r="B132" s="12" t="s">
        <v>23</v>
      </c>
      <c r="C132" s="11"/>
      <c r="D132" s="11"/>
      <c r="E132" s="37">
        <v>400</v>
      </c>
      <c r="F132" s="37">
        <v>85</v>
      </c>
      <c r="G132" s="37">
        <v>114</v>
      </c>
      <c r="H132" s="42">
        <v>152</v>
      </c>
      <c r="I132" s="33">
        <f t="shared" si="13"/>
        <v>152</v>
      </c>
      <c r="J132" s="33">
        <v>578</v>
      </c>
      <c r="K132" s="24">
        <v>400</v>
      </c>
      <c r="L132" s="27">
        <v>64</v>
      </c>
      <c r="M132" s="27">
        <v>70</v>
      </c>
      <c r="N132" s="27">
        <v>80</v>
      </c>
      <c r="O132" s="23">
        <f t="shared" si="10"/>
        <v>80</v>
      </c>
      <c r="P132" s="23">
        <v>578</v>
      </c>
      <c r="Q132" s="6">
        <f t="shared" si="9"/>
        <v>79.930795847750858</v>
      </c>
      <c r="R132" s="6">
        <f t="shared" ref="R132:R178" si="14">((E132+K132)*Q132/100)*0.8</f>
        <v>511.5570934256055</v>
      </c>
      <c r="S132" s="8"/>
    </row>
    <row r="133" spans="1:19" ht="25.5" x14ac:dyDescent="0.2">
      <c r="A133" s="11">
        <v>166</v>
      </c>
      <c r="B133" s="12" t="s">
        <v>23</v>
      </c>
      <c r="C133" s="11"/>
      <c r="D133" s="11"/>
      <c r="E133" s="37">
        <v>400</v>
      </c>
      <c r="F133" s="37">
        <v>24</v>
      </c>
      <c r="G133" s="37">
        <v>39</v>
      </c>
      <c r="H133" s="42">
        <v>40</v>
      </c>
      <c r="I133" s="33">
        <f t="shared" si="13"/>
        <v>40</v>
      </c>
      <c r="J133" s="33">
        <v>578</v>
      </c>
      <c r="K133" s="24">
        <v>400</v>
      </c>
      <c r="L133" s="27">
        <v>132</v>
      </c>
      <c r="M133" s="27">
        <v>150</v>
      </c>
      <c r="N133" s="27">
        <v>153</v>
      </c>
      <c r="O133" s="23">
        <f t="shared" si="10"/>
        <v>153</v>
      </c>
      <c r="P133" s="23">
        <v>578</v>
      </c>
      <c r="Q133" s="6">
        <f t="shared" si="9"/>
        <v>83.304498269896186</v>
      </c>
      <c r="R133" s="6">
        <f t="shared" si="14"/>
        <v>533.14878892733566</v>
      </c>
      <c r="S133" s="8"/>
    </row>
    <row r="134" spans="1:19" ht="25.5" x14ac:dyDescent="0.2">
      <c r="A134" s="11">
        <v>167</v>
      </c>
      <c r="B134" s="12" t="s">
        <v>23</v>
      </c>
      <c r="C134" s="11"/>
      <c r="D134" s="11"/>
      <c r="E134" s="37">
        <v>630</v>
      </c>
      <c r="F134" s="37">
        <v>114</v>
      </c>
      <c r="G134" s="37">
        <v>171</v>
      </c>
      <c r="H134" s="42">
        <v>105</v>
      </c>
      <c r="I134" s="33">
        <f t="shared" si="13"/>
        <v>171</v>
      </c>
      <c r="J134" s="33">
        <v>909</v>
      </c>
      <c r="K134" s="24">
        <v>630</v>
      </c>
      <c r="L134" s="27">
        <v>337</v>
      </c>
      <c r="M134" s="27">
        <v>404</v>
      </c>
      <c r="N134" s="27">
        <v>379</v>
      </c>
      <c r="O134" s="23">
        <f>MAX(L134:N134)</f>
        <v>404</v>
      </c>
      <c r="P134" s="23">
        <v>909</v>
      </c>
      <c r="Q134" s="6">
        <f t="shared" ref="Q134:Q178" si="15">((100-((I134*100)/J134))+(100-((O134*100)/P134)))/2</f>
        <v>68.371837183718384</v>
      </c>
      <c r="R134" s="6">
        <f t="shared" si="14"/>
        <v>689.1881188118814</v>
      </c>
      <c r="S134" s="8"/>
    </row>
    <row r="135" spans="1:19" ht="25.5" x14ac:dyDescent="0.2">
      <c r="A135" s="11">
        <v>168</v>
      </c>
      <c r="B135" s="12" t="s">
        <v>23</v>
      </c>
      <c r="C135" s="11"/>
      <c r="D135" s="11"/>
      <c r="E135" s="37">
        <v>1000</v>
      </c>
      <c r="F135" s="37">
        <v>70</v>
      </c>
      <c r="G135" s="37">
        <v>65</v>
      </c>
      <c r="H135" s="42">
        <v>93</v>
      </c>
      <c r="I135" s="33">
        <f t="shared" si="13"/>
        <v>93</v>
      </c>
      <c r="J135" s="33">
        <v>1443</v>
      </c>
      <c r="K135" s="24">
        <v>1000</v>
      </c>
      <c r="L135" s="27">
        <v>59</v>
      </c>
      <c r="M135" s="27">
        <v>65</v>
      </c>
      <c r="N135" s="27">
        <v>39</v>
      </c>
      <c r="O135" s="23">
        <f t="shared" si="10"/>
        <v>65</v>
      </c>
      <c r="P135" s="23">
        <v>1443</v>
      </c>
      <c r="Q135" s="6">
        <f t="shared" si="15"/>
        <v>94.525294525294527</v>
      </c>
      <c r="R135" s="6">
        <f t="shared" si="14"/>
        <v>1512.4047124047124</v>
      </c>
      <c r="S135" s="8"/>
    </row>
    <row r="136" spans="1:19" ht="25.5" x14ac:dyDescent="0.2">
      <c r="A136" s="11">
        <v>169</v>
      </c>
      <c r="B136" s="12" t="s">
        <v>23</v>
      </c>
      <c r="C136" s="11"/>
      <c r="D136" s="11"/>
      <c r="E136" s="37">
        <v>630</v>
      </c>
      <c r="F136" s="37">
        <v>109</v>
      </c>
      <c r="G136" s="37">
        <v>88</v>
      </c>
      <c r="H136" s="42">
        <v>76</v>
      </c>
      <c r="I136" s="33">
        <f t="shared" si="13"/>
        <v>109</v>
      </c>
      <c r="J136" s="33">
        <v>909</v>
      </c>
      <c r="K136" s="24">
        <v>630</v>
      </c>
      <c r="L136" s="27">
        <v>38</v>
      </c>
      <c r="M136" s="27">
        <v>14</v>
      </c>
      <c r="N136" s="27">
        <v>18</v>
      </c>
      <c r="O136" s="23">
        <f t="shared" si="10"/>
        <v>38</v>
      </c>
      <c r="P136" s="23">
        <v>909</v>
      </c>
      <c r="Q136" s="6">
        <f t="shared" si="15"/>
        <v>91.914191419141915</v>
      </c>
      <c r="R136" s="6">
        <f t="shared" si="14"/>
        <v>926.49504950495054</v>
      </c>
      <c r="S136" s="8"/>
    </row>
    <row r="137" spans="1:19" ht="25.5" x14ac:dyDescent="0.2">
      <c r="A137" s="11">
        <v>171</v>
      </c>
      <c r="B137" s="12" t="s">
        <v>23</v>
      </c>
      <c r="C137" s="11"/>
      <c r="D137" s="11"/>
      <c r="E137" s="37">
        <v>320</v>
      </c>
      <c r="F137" s="37">
        <v>39</v>
      </c>
      <c r="G137" s="37">
        <v>45</v>
      </c>
      <c r="H137" s="42">
        <v>50</v>
      </c>
      <c r="I137" s="33">
        <f t="shared" si="13"/>
        <v>50</v>
      </c>
      <c r="J137" s="33">
        <v>462</v>
      </c>
      <c r="K137" s="24"/>
      <c r="L137" s="25"/>
      <c r="M137" s="25"/>
      <c r="N137" s="25"/>
      <c r="O137" s="23">
        <f t="shared" si="10"/>
        <v>0</v>
      </c>
      <c r="P137" s="23"/>
      <c r="Q137" s="6">
        <f>100-((I137*100)/J137)</f>
        <v>89.177489177489178</v>
      </c>
      <c r="R137" s="6">
        <f t="shared" si="14"/>
        <v>228.29437229437232</v>
      </c>
      <c r="S137" s="8"/>
    </row>
    <row r="138" spans="1:19" ht="25.5" x14ac:dyDescent="0.2">
      <c r="A138" s="11">
        <v>172</v>
      </c>
      <c r="B138" s="12" t="s">
        <v>23</v>
      </c>
      <c r="C138" s="11"/>
      <c r="D138" s="11"/>
      <c r="E138" s="37">
        <v>320</v>
      </c>
      <c r="F138" s="37">
        <v>123</v>
      </c>
      <c r="G138" s="37">
        <v>192</v>
      </c>
      <c r="H138" s="42">
        <v>141</v>
      </c>
      <c r="I138" s="33">
        <f t="shared" si="13"/>
        <v>192</v>
      </c>
      <c r="J138" s="33">
        <v>462</v>
      </c>
      <c r="K138" s="24"/>
      <c r="L138" s="25"/>
      <c r="M138" s="25"/>
      <c r="N138" s="25"/>
      <c r="O138" s="23">
        <f t="shared" si="10"/>
        <v>0</v>
      </c>
      <c r="P138" s="23"/>
      <c r="Q138" s="6">
        <f>100-((I138*100)/J138)</f>
        <v>58.441558441558442</v>
      </c>
      <c r="R138" s="6">
        <f t="shared" si="14"/>
        <v>149.6103896103896</v>
      </c>
      <c r="S138" s="8"/>
    </row>
    <row r="139" spans="1:19" ht="25.5" x14ac:dyDescent="0.2">
      <c r="A139" s="11">
        <v>173</v>
      </c>
      <c r="B139" s="12" t="s">
        <v>23</v>
      </c>
      <c r="C139" s="11"/>
      <c r="D139" s="11"/>
      <c r="E139" s="37">
        <v>630</v>
      </c>
      <c r="F139" s="37">
        <v>48</v>
      </c>
      <c r="G139" s="37">
        <v>49</v>
      </c>
      <c r="H139" s="42">
        <v>52</v>
      </c>
      <c r="I139" s="33">
        <f t="shared" si="13"/>
        <v>52</v>
      </c>
      <c r="J139" s="33">
        <v>909</v>
      </c>
      <c r="K139" s="24">
        <v>630</v>
      </c>
      <c r="L139" s="26">
        <v>10</v>
      </c>
      <c r="M139" s="26">
        <v>34</v>
      </c>
      <c r="N139" s="26">
        <v>20</v>
      </c>
      <c r="O139" s="23">
        <f t="shared" si="10"/>
        <v>34</v>
      </c>
      <c r="P139" s="23">
        <v>909</v>
      </c>
      <c r="Q139" s="6">
        <f>100-(((I139+O139)*100)/J139)</f>
        <v>90.539053905390546</v>
      </c>
      <c r="R139" s="6">
        <f t="shared" si="14"/>
        <v>912.6336633663368</v>
      </c>
      <c r="S139" s="8"/>
    </row>
    <row r="140" spans="1:19" ht="25.5" x14ac:dyDescent="0.2">
      <c r="A140" s="11">
        <v>174</v>
      </c>
      <c r="B140" s="12" t="s">
        <v>23</v>
      </c>
      <c r="C140" s="11"/>
      <c r="D140" s="11"/>
      <c r="E140" s="37">
        <v>400</v>
      </c>
      <c r="F140" s="37">
        <v>100</v>
      </c>
      <c r="G140" s="37">
        <v>108</v>
      </c>
      <c r="H140" s="42">
        <v>137</v>
      </c>
      <c r="I140" s="33">
        <f t="shared" si="13"/>
        <v>137</v>
      </c>
      <c r="J140" s="33">
        <v>578</v>
      </c>
      <c r="K140" s="24"/>
      <c r="L140" s="25"/>
      <c r="M140" s="25"/>
      <c r="N140" s="25"/>
      <c r="O140" s="23">
        <f t="shared" si="10"/>
        <v>0</v>
      </c>
      <c r="P140" s="23"/>
      <c r="Q140" s="6">
        <f>100-((I140*100)/J140)</f>
        <v>76.297577854671289</v>
      </c>
      <c r="R140" s="6">
        <f t="shared" si="14"/>
        <v>244.15224913494814</v>
      </c>
      <c r="S140" s="8"/>
    </row>
    <row r="141" spans="1:19" ht="25.5" x14ac:dyDescent="0.2">
      <c r="A141" s="11">
        <v>175</v>
      </c>
      <c r="B141" s="12" t="s">
        <v>23</v>
      </c>
      <c r="C141" s="11"/>
      <c r="D141" s="11"/>
      <c r="E141" s="37">
        <v>320</v>
      </c>
      <c r="F141" s="37">
        <v>102</v>
      </c>
      <c r="G141" s="37">
        <v>77</v>
      </c>
      <c r="H141" s="42">
        <v>59</v>
      </c>
      <c r="I141" s="33">
        <f t="shared" si="13"/>
        <v>102</v>
      </c>
      <c r="J141" s="33">
        <v>462</v>
      </c>
      <c r="K141" s="24"/>
      <c r="L141" s="25"/>
      <c r="M141" s="25"/>
      <c r="N141" s="25"/>
      <c r="O141" s="23">
        <f t="shared" si="10"/>
        <v>0</v>
      </c>
      <c r="P141" s="23"/>
      <c r="Q141" s="6">
        <f>100-((I141*100)/J141)</f>
        <v>77.922077922077918</v>
      </c>
      <c r="R141" s="6">
        <f t="shared" si="14"/>
        <v>199.48051948051946</v>
      </c>
      <c r="S141" s="8"/>
    </row>
    <row r="142" spans="1:19" ht="25.5" x14ac:dyDescent="0.2">
      <c r="A142" s="11">
        <v>176</v>
      </c>
      <c r="B142" s="12" t="s">
        <v>23</v>
      </c>
      <c r="C142" s="11"/>
      <c r="D142" s="11"/>
      <c r="E142" s="37">
        <v>400</v>
      </c>
      <c r="F142" s="37">
        <v>75</v>
      </c>
      <c r="G142" s="37">
        <v>78</v>
      </c>
      <c r="H142" s="42">
        <v>93</v>
      </c>
      <c r="I142" s="33">
        <f t="shared" si="13"/>
        <v>93</v>
      </c>
      <c r="J142" s="33">
        <v>578</v>
      </c>
      <c r="K142" s="24">
        <v>400</v>
      </c>
      <c r="L142" s="27">
        <v>93</v>
      </c>
      <c r="M142" s="27">
        <v>83</v>
      </c>
      <c r="N142" s="27">
        <v>63</v>
      </c>
      <c r="O142" s="23">
        <f t="shared" si="10"/>
        <v>93</v>
      </c>
      <c r="P142" s="23">
        <v>578</v>
      </c>
      <c r="Q142" s="6">
        <f t="shared" si="15"/>
        <v>83.910034602076124</v>
      </c>
      <c r="R142" s="6">
        <f t="shared" si="14"/>
        <v>537.02422145328717</v>
      </c>
      <c r="S142" s="8"/>
    </row>
    <row r="143" spans="1:19" ht="25.5" x14ac:dyDescent="0.2">
      <c r="A143" s="11">
        <v>177</v>
      </c>
      <c r="B143" s="12" t="s">
        <v>23</v>
      </c>
      <c r="C143" s="11"/>
      <c r="D143" s="11"/>
      <c r="E143" s="37">
        <v>630</v>
      </c>
      <c r="F143" s="37">
        <v>165</v>
      </c>
      <c r="G143" s="37">
        <v>166</v>
      </c>
      <c r="H143" s="42">
        <v>168</v>
      </c>
      <c r="I143" s="33">
        <f t="shared" si="13"/>
        <v>168</v>
      </c>
      <c r="J143" s="33">
        <v>909</v>
      </c>
      <c r="K143" s="24"/>
      <c r="L143" s="25"/>
      <c r="M143" s="25"/>
      <c r="N143" s="25"/>
      <c r="O143" s="23">
        <f t="shared" si="10"/>
        <v>0</v>
      </c>
      <c r="P143" s="23"/>
      <c r="Q143" s="6">
        <f>100-((I143*100)/J143)</f>
        <v>81.518151815181511</v>
      </c>
      <c r="R143" s="6">
        <f t="shared" si="14"/>
        <v>410.85148514851483</v>
      </c>
      <c r="S143" s="8"/>
    </row>
    <row r="144" spans="1:19" ht="25.5" x14ac:dyDescent="0.2">
      <c r="A144" s="11">
        <v>178</v>
      </c>
      <c r="B144" s="12" t="s">
        <v>23</v>
      </c>
      <c r="C144" s="11"/>
      <c r="D144" s="11"/>
      <c r="E144" s="37">
        <v>180</v>
      </c>
      <c r="F144" s="37">
        <v>8</v>
      </c>
      <c r="G144" s="37">
        <v>10</v>
      </c>
      <c r="H144" s="42">
        <v>8</v>
      </c>
      <c r="I144" s="33">
        <f t="shared" si="13"/>
        <v>10</v>
      </c>
      <c r="J144" s="33">
        <v>280</v>
      </c>
      <c r="K144" s="24"/>
      <c r="L144" s="25"/>
      <c r="M144" s="25"/>
      <c r="N144" s="25"/>
      <c r="O144" s="23">
        <f t="shared" si="10"/>
        <v>0</v>
      </c>
      <c r="P144" s="23"/>
      <c r="Q144" s="6">
        <f t="shared" ref="Q144:Q150" si="16">100-((I144*100)/J144)</f>
        <v>96.428571428571431</v>
      </c>
      <c r="R144" s="6">
        <f t="shared" si="14"/>
        <v>138.85714285714286</v>
      </c>
      <c r="S144" s="8"/>
    </row>
    <row r="145" spans="1:19" ht="25.5" x14ac:dyDescent="0.2">
      <c r="A145" s="11">
        <v>179</v>
      </c>
      <c r="B145" s="12" t="s">
        <v>23</v>
      </c>
      <c r="C145" s="11"/>
      <c r="D145" s="11"/>
      <c r="E145" s="37">
        <v>320</v>
      </c>
      <c r="F145" s="37">
        <v>138</v>
      </c>
      <c r="G145" s="37">
        <v>120</v>
      </c>
      <c r="H145" s="42">
        <v>89</v>
      </c>
      <c r="I145" s="33">
        <f t="shared" si="13"/>
        <v>138</v>
      </c>
      <c r="J145" s="33">
        <v>462</v>
      </c>
      <c r="K145" s="24"/>
      <c r="L145" s="25"/>
      <c r="M145" s="25"/>
      <c r="N145" s="25"/>
      <c r="O145" s="23">
        <f t="shared" si="10"/>
        <v>0</v>
      </c>
      <c r="P145" s="23"/>
      <c r="Q145" s="6">
        <f t="shared" si="16"/>
        <v>70.129870129870127</v>
      </c>
      <c r="R145" s="6">
        <f t="shared" si="14"/>
        <v>179.53246753246754</v>
      </c>
      <c r="S145" s="8"/>
    </row>
    <row r="146" spans="1:19" ht="25.5" x14ac:dyDescent="0.2">
      <c r="A146" s="11">
        <v>180</v>
      </c>
      <c r="B146" s="12" t="s">
        <v>23</v>
      </c>
      <c r="C146" s="11"/>
      <c r="D146" s="11"/>
      <c r="E146" s="37">
        <v>200</v>
      </c>
      <c r="F146" s="37">
        <v>17</v>
      </c>
      <c r="G146" s="37">
        <v>22</v>
      </c>
      <c r="H146" s="42">
        <v>12</v>
      </c>
      <c r="I146" s="33">
        <f t="shared" si="13"/>
        <v>22</v>
      </c>
      <c r="J146" s="33">
        <v>280</v>
      </c>
      <c r="K146" s="24"/>
      <c r="L146" s="25"/>
      <c r="M146" s="25"/>
      <c r="N146" s="25"/>
      <c r="O146" s="23">
        <f t="shared" si="10"/>
        <v>0</v>
      </c>
      <c r="P146" s="23"/>
      <c r="Q146" s="6">
        <f t="shared" si="16"/>
        <v>92.142857142857139</v>
      </c>
      <c r="R146" s="6">
        <f t="shared" si="14"/>
        <v>147.42857142857142</v>
      </c>
      <c r="S146" s="8"/>
    </row>
    <row r="147" spans="1:19" ht="25.5" x14ac:dyDescent="0.2">
      <c r="A147" s="11">
        <v>181</v>
      </c>
      <c r="B147" s="12" t="s">
        <v>23</v>
      </c>
      <c r="C147" s="11"/>
      <c r="D147" s="11"/>
      <c r="E147" s="37">
        <v>320</v>
      </c>
      <c r="F147" s="37">
        <v>60</v>
      </c>
      <c r="G147" s="37">
        <v>97</v>
      </c>
      <c r="H147" s="42">
        <v>35</v>
      </c>
      <c r="I147" s="33">
        <f t="shared" si="13"/>
        <v>97</v>
      </c>
      <c r="J147" s="33">
        <v>462</v>
      </c>
      <c r="K147" s="24"/>
      <c r="L147" s="25"/>
      <c r="M147" s="25"/>
      <c r="N147" s="25"/>
      <c r="O147" s="23">
        <f t="shared" si="10"/>
        <v>0</v>
      </c>
      <c r="P147" s="23"/>
      <c r="Q147" s="6">
        <f t="shared" si="16"/>
        <v>79.004329004329009</v>
      </c>
      <c r="R147" s="6">
        <f t="shared" si="14"/>
        <v>202.25108225108227</v>
      </c>
      <c r="S147" s="8"/>
    </row>
    <row r="148" spans="1:19" ht="25.5" x14ac:dyDescent="0.2">
      <c r="A148" s="11">
        <v>182</v>
      </c>
      <c r="B148" s="12" t="s">
        <v>23</v>
      </c>
      <c r="C148" s="11"/>
      <c r="D148" s="11"/>
      <c r="E148" s="37">
        <v>420</v>
      </c>
      <c r="F148" s="37">
        <v>123</v>
      </c>
      <c r="G148" s="37">
        <v>151</v>
      </c>
      <c r="H148" s="42">
        <v>171</v>
      </c>
      <c r="I148" s="33">
        <f t="shared" si="13"/>
        <v>171</v>
      </c>
      <c r="J148" s="33">
        <v>578</v>
      </c>
      <c r="K148" s="24"/>
      <c r="L148" s="25"/>
      <c r="M148" s="25"/>
      <c r="N148" s="25"/>
      <c r="O148" s="23">
        <f t="shared" si="10"/>
        <v>0</v>
      </c>
      <c r="P148" s="23"/>
      <c r="Q148" s="6">
        <f t="shared" si="16"/>
        <v>70.415224913494811</v>
      </c>
      <c r="R148" s="6">
        <f t="shared" si="14"/>
        <v>236.59515570934255</v>
      </c>
      <c r="S148" s="8"/>
    </row>
    <row r="149" spans="1:19" ht="25.5" x14ac:dyDescent="0.2">
      <c r="A149" s="11">
        <v>183</v>
      </c>
      <c r="B149" s="12" t="s">
        <v>23</v>
      </c>
      <c r="C149" s="11"/>
      <c r="D149" s="11"/>
      <c r="E149" s="37">
        <v>320</v>
      </c>
      <c r="F149" s="37">
        <v>70</v>
      </c>
      <c r="G149" s="37">
        <v>94</v>
      </c>
      <c r="H149" s="42">
        <v>128</v>
      </c>
      <c r="I149" s="33">
        <f t="shared" si="13"/>
        <v>128</v>
      </c>
      <c r="J149" s="33">
        <v>462</v>
      </c>
      <c r="K149" s="24"/>
      <c r="L149" s="25"/>
      <c r="M149" s="25"/>
      <c r="N149" s="25"/>
      <c r="O149" s="23">
        <f t="shared" si="10"/>
        <v>0</v>
      </c>
      <c r="P149" s="23"/>
      <c r="Q149" s="6">
        <f t="shared" si="16"/>
        <v>72.294372294372295</v>
      </c>
      <c r="R149" s="6">
        <f t="shared" si="14"/>
        <v>185.07359307359309</v>
      </c>
      <c r="S149" s="8"/>
    </row>
    <row r="150" spans="1:19" ht="25.5" x14ac:dyDescent="0.2">
      <c r="A150" s="11">
        <v>184</v>
      </c>
      <c r="B150" s="12" t="s">
        <v>23</v>
      </c>
      <c r="C150" s="11"/>
      <c r="D150" s="11"/>
      <c r="E150" s="37">
        <v>320</v>
      </c>
      <c r="F150" s="37">
        <v>10</v>
      </c>
      <c r="G150" s="37">
        <v>6</v>
      </c>
      <c r="H150" s="42">
        <v>20</v>
      </c>
      <c r="I150" s="33">
        <f t="shared" si="13"/>
        <v>20</v>
      </c>
      <c r="J150" s="33">
        <v>462</v>
      </c>
      <c r="K150" s="24"/>
      <c r="L150" s="25"/>
      <c r="M150" s="25"/>
      <c r="N150" s="25"/>
      <c r="O150" s="23">
        <f t="shared" si="10"/>
        <v>0</v>
      </c>
      <c r="P150" s="23"/>
      <c r="Q150" s="6">
        <f t="shared" si="16"/>
        <v>95.670995670995666</v>
      </c>
      <c r="R150" s="6">
        <f t="shared" si="14"/>
        <v>244.91774891774895</v>
      </c>
      <c r="S150" s="8"/>
    </row>
    <row r="151" spans="1:19" ht="25.5" x14ac:dyDescent="0.2">
      <c r="A151" s="11">
        <v>185</v>
      </c>
      <c r="B151" s="12" t="s">
        <v>23</v>
      </c>
      <c r="C151" s="11"/>
      <c r="D151" s="11"/>
      <c r="E151" s="37">
        <v>320</v>
      </c>
      <c r="F151" s="37"/>
      <c r="G151" s="37"/>
      <c r="H151" s="42"/>
      <c r="I151" s="33">
        <f t="shared" si="13"/>
        <v>0</v>
      </c>
      <c r="J151" s="33">
        <v>462</v>
      </c>
      <c r="K151" s="24">
        <v>320</v>
      </c>
      <c r="L151" s="27">
        <v>62</v>
      </c>
      <c r="M151" s="27">
        <v>78</v>
      </c>
      <c r="N151" s="27">
        <v>68</v>
      </c>
      <c r="O151" s="23">
        <f t="shared" si="10"/>
        <v>78</v>
      </c>
      <c r="P151" s="23">
        <v>461</v>
      </c>
      <c r="Q151" s="6">
        <f t="shared" si="15"/>
        <v>91.540130151843812</v>
      </c>
      <c r="R151" s="6">
        <f t="shared" si="14"/>
        <v>468.68546637744032</v>
      </c>
      <c r="S151" s="8"/>
    </row>
    <row r="152" spans="1:19" ht="25.5" x14ac:dyDescent="0.2">
      <c r="A152" s="11">
        <v>186</v>
      </c>
      <c r="B152" s="12" t="s">
        <v>23</v>
      </c>
      <c r="C152" s="11"/>
      <c r="D152" s="11"/>
      <c r="E152" s="37">
        <v>400</v>
      </c>
      <c r="F152" s="37">
        <v>60</v>
      </c>
      <c r="G152" s="37">
        <v>81</v>
      </c>
      <c r="H152" s="42">
        <v>104</v>
      </c>
      <c r="I152" s="33">
        <f t="shared" si="13"/>
        <v>104</v>
      </c>
      <c r="J152" s="33">
        <v>578</v>
      </c>
      <c r="K152" s="24">
        <v>400</v>
      </c>
      <c r="L152" s="27">
        <v>47</v>
      </c>
      <c r="M152" s="27">
        <v>52</v>
      </c>
      <c r="N152" s="27">
        <v>32</v>
      </c>
      <c r="O152" s="23">
        <f t="shared" si="10"/>
        <v>52</v>
      </c>
      <c r="P152" s="23">
        <v>578</v>
      </c>
      <c r="Q152" s="6">
        <f t="shared" si="15"/>
        <v>86.505190311418687</v>
      </c>
      <c r="R152" s="6">
        <f t="shared" si="14"/>
        <v>553.6332179930796</v>
      </c>
      <c r="S152" s="8"/>
    </row>
    <row r="153" spans="1:19" ht="25.5" x14ac:dyDescent="0.2">
      <c r="A153" s="11">
        <v>187</v>
      </c>
      <c r="B153" s="12" t="s">
        <v>23</v>
      </c>
      <c r="C153" s="11"/>
      <c r="D153" s="11"/>
      <c r="E153" s="37">
        <v>320</v>
      </c>
      <c r="F153" s="37">
        <v>61</v>
      </c>
      <c r="G153" s="37">
        <v>36</v>
      </c>
      <c r="H153" s="42">
        <v>51</v>
      </c>
      <c r="I153" s="33">
        <f t="shared" si="13"/>
        <v>61</v>
      </c>
      <c r="J153" s="33">
        <v>462</v>
      </c>
      <c r="K153" s="24"/>
      <c r="L153" s="25"/>
      <c r="M153" s="25"/>
      <c r="N153" s="25"/>
      <c r="O153" s="23">
        <f t="shared" si="10"/>
        <v>0</v>
      </c>
      <c r="P153" s="23"/>
      <c r="Q153" s="6">
        <f>100-((I153*100)/J153)</f>
        <v>86.796536796536799</v>
      </c>
      <c r="R153" s="6">
        <f t="shared" si="14"/>
        <v>222.19913419913419</v>
      </c>
      <c r="S153" s="8"/>
    </row>
    <row r="154" spans="1:19" ht="25.5" x14ac:dyDescent="0.2">
      <c r="A154" s="11">
        <v>200</v>
      </c>
      <c r="B154" s="12" t="s">
        <v>23</v>
      </c>
      <c r="C154" s="11"/>
      <c r="D154" s="11"/>
      <c r="E154" s="37">
        <v>630</v>
      </c>
      <c r="F154" s="37">
        <v>157</v>
      </c>
      <c r="G154" s="37">
        <v>112</v>
      </c>
      <c r="H154" s="42">
        <v>158</v>
      </c>
      <c r="I154" s="33">
        <f t="shared" si="13"/>
        <v>158</v>
      </c>
      <c r="J154" s="33">
        <v>909</v>
      </c>
      <c r="K154" s="24">
        <v>400</v>
      </c>
      <c r="L154" s="27">
        <v>94</v>
      </c>
      <c r="M154" s="27">
        <v>104</v>
      </c>
      <c r="N154" s="27">
        <v>119</v>
      </c>
      <c r="O154" s="23">
        <f t="shared" si="10"/>
        <v>119</v>
      </c>
      <c r="P154" s="23">
        <v>578</v>
      </c>
      <c r="Q154" s="6">
        <f t="shared" si="15"/>
        <v>81.015013266032483</v>
      </c>
      <c r="R154" s="6">
        <f t="shared" si="14"/>
        <v>667.56370931210768</v>
      </c>
      <c r="S154" s="8"/>
    </row>
    <row r="155" spans="1:19" ht="25.5" x14ac:dyDescent="0.2">
      <c r="A155" s="11">
        <v>201</v>
      </c>
      <c r="B155" s="12" t="s">
        <v>23</v>
      </c>
      <c r="C155" s="11"/>
      <c r="D155" s="11"/>
      <c r="E155" s="37">
        <v>630</v>
      </c>
      <c r="F155" s="37">
        <v>87</v>
      </c>
      <c r="G155" s="37">
        <v>64</v>
      </c>
      <c r="H155" s="42">
        <v>99</v>
      </c>
      <c r="I155" s="33">
        <f t="shared" si="13"/>
        <v>99</v>
      </c>
      <c r="J155" s="33">
        <v>909</v>
      </c>
      <c r="K155" s="24">
        <v>400</v>
      </c>
      <c r="L155" s="27">
        <v>42</v>
      </c>
      <c r="M155" s="27">
        <v>55</v>
      </c>
      <c r="N155" s="27">
        <v>52</v>
      </c>
      <c r="O155" s="23">
        <f t="shared" ref="O155:O178" si="17">MAX(L155:N155)</f>
        <v>55</v>
      </c>
      <c r="P155" s="23">
        <v>578</v>
      </c>
      <c r="Q155" s="6">
        <f t="shared" si="15"/>
        <v>89.796669978416531</v>
      </c>
      <c r="R155" s="6">
        <f t="shared" si="14"/>
        <v>739.92456062215217</v>
      </c>
      <c r="S155" s="8"/>
    </row>
    <row r="156" spans="1:19" ht="25.5" x14ac:dyDescent="0.2">
      <c r="A156" s="11">
        <v>202</v>
      </c>
      <c r="B156" s="12" t="s">
        <v>23</v>
      </c>
      <c r="C156" s="11"/>
      <c r="D156" s="11"/>
      <c r="E156" s="37">
        <v>400</v>
      </c>
      <c r="F156" s="37">
        <v>52</v>
      </c>
      <c r="G156" s="37">
        <v>55</v>
      </c>
      <c r="H156" s="42">
        <v>38</v>
      </c>
      <c r="I156" s="33">
        <f t="shared" si="13"/>
        <v>55</v>
      </c>
      <c r="J156" s="33">
        <v>578</v>
      </c>
      <c r="K156" s="24">
        <v>400</v>
      </c>
      <c r="L156" s="25"/>
      <c r="M156" s="25"/>
      <c r="N156" s="25"/>
      <c r="O156" s="23">
        <f t="shared" si="17"/>
        <v>0</v>
      </c>
      <c r="P156" s="23">
        <v>578</v>
      </c>
      <c r="Q156" s="6">
        <f t="shared" si="15"/>
        <v>95.242214532871969</v>
      </c>
      <c r="R156" s="6">
        <f t="shared" si="14"/>
        <v>609.5501730103806</v>
      </c>
      <c r="S156" s="8"/>
    </row>
    <row r="157" spans="1:19" ht="25.5" x14ac:dyDescent="0.2">
      <c r="A157" s="11">
        <v>203</v>
      </c>
      <c r="B157" s="12" t="s">
        <v>23</v>
      </c>
      <c r="C157" s="11"/>
      <c r="D157" s="11"/>
      <c r="E157" s="37">
        <v>400</v>
      </c>
      <c r="F157" s="37">
        <v>18</v>
      </c>
      <c r="G157" s="37">
        <v>17</v>
      </c>
      <c r="H157" s="42">
        <v>18</v>
      </c>
      <c r="I157" s="33">
        <f t="shared" si="13"/>
        <v>18</v>
      </c>
      <c r="J157" s="33">
        <v>578</v>
      </c>
      <c r="K157" s="24">
        <v>400</v>
      </c>
      <c r="L157" s="25"/>
      <c r="M157" s="25"/>
      <c r="N157" s="25"/>
      <c r="O157" s="23">
        <f t="shared" si="17"/>
        <v>0</v>
      </c>
      <c r="P157" s="23">
        <v>578</v>
      </c>
      <c r="Q157" s="6">
        <f t="shared" si="15"/>
        <v>98.44290657439447</v>
      </c>
      <c r="R157" s="6">
        <f t="shared" si="14"/>
        <v>630.03460207612466</v>
      </c>
      <c r="S157" s="8"/>
    </row>
    <row r="158" spans="1:19" ht="25.5" x14ac:dyDescent="0.2">
      <c r="A158" s="11">
        <v>204</v>
      </c>
      <c r="B158" s="12" t="s">
        <v>23</v>
      </c>
      <c r="C158" s="11"/>
      <c r="D158" s="11"/>
      <c r="E158" s="37">
        <v>630</v>
      </c>
      <c r="F158" s="37">
        <v>113</v>
      </c>
      <c r="G158" s="37">
        <v>149</v>
      </c>
      <c r="H158" s="42">
        <v>124</v>
      </c>
      <c r="I158" s="33">
        <f t="shared" si="13"/>
        <v>149</v>
      </c>
      <c r="J158" s="33">
        <v>909</v>
      </c>
      <c r="K158" s="24">
        <v>630</v>
      </c>
      <c r="L158" s="27">
        <v>169</v>
      </c>
      <c r="M158" s="27">
        <v>148</v>
      </c>
      <c r="N158" s="27">
        <v>193</v>
      </c>
      <c r="O158" s="23">
        <f t="shared" si="17"/>
        <v>193</v>
      </c>
      <c r="P158" s="23">
        <v>909</v>
      </c>
      <c r="Q158" s="6">
        <f t="shared" si="15"/>
        <v>81.188118811881196</v>
      </c>
      <c r="R158" s="6">
        <f t="shared" si="14"/>
        <v>818.37623762376245</v>
      </c>
      <c r="S158" s="8"/>
    </row>
    <row r="159" spans="1:19" ht="25.5" x14ac:dyDescent="0.2">
      <c r="A159" s="11">
        <v>205</v>
      </c>
      <c r="B159" s="12" t="s">
        <v>23</v>
      </c>
      <c r="C159" s="11"/>
      <c r="D159" s="11"/>
      <c r="E159" s="37">
        <v>630</v>
      </c>
      <c r="F159" s="37">
        <v>100</v>
      </c>
      <c r="G159" s="37">
        <v>79</v>
      </c>
      <c r="H159" s="42">
        <v>69</v>
      </c>
      <c r="I159" s="33">
        <f t="shared" si="13"/>
        <v>100</v>
      </c>
      <c r="J159" s="33">
        <v>909</v>
      </c>
      <c r="K159" s="24">
        <v>400</v>
      </c>
      <c r="L159" s="27">
        <v>71</v>
      </c>
      <c r="M159" s="27">
        <v>48</v>
      </c>
      <c r="N159" s="27">
        <v>60</v>
      </c>
      <c r="O159" s="23">
        <f t="shared" si="17"/>
        <v>71</v>
      </c>
      <c r="P159" s="23">
        <v>578</v>
      </c>
      <c r="Q159" s="6">
        <f t="shared" si="15"/>
        <v>88.357581432883777</v>
      </c>
      <c r="R159" s="6">
        <f t="shared" si="14"/>
        <v>728.06647100696239</v>
      </c>
      <c r="S159" s="8"/>
    </row>
    <row r="160" spans="1:19" ht="25.5" x14ac:dyDescent="0.2">
      <c r="A160" s="11">
        <v>206</v>
      </c>
      <c r="B160" s="12" t="s">
        <v>23</v>
      </c>
      <c r="C160" s="11"/>
      <c r="D160" s="11"/>
      <c r="E160" s="37">
        <v>400</v>
      </c>
      <c r="F160" s="37">
        <v>4</v>
      </c>
      <c r="G160" s="37">
        <v>7</v>
      </c>
      <c r="H160" s="42">
        <v>8</v>
      </c>
      <c r="I160" s="33">
        <f t="shared" si="13"/>
        <v>8</v>
      </c>
      <c r="J160" s="33">
        <v>578</v>
      </c>
      <c r="K160" s="24">
        <v>400</v>
      </c>
      <c r="L160" s="27">
        <v>6</v>
      </c>
      <c r="M160" s="27">
        <v>2</v>
      </c>
      <c r="N160" s="27">
        <v>10</v>
      </c>
      <c r="O160" s="23">
        <f t="shared" si="17"/>
        <v>10</v>
      </c>
      <c r="P160" s="23">
        <v>578</v>
      </c>
      <c r="Q160" s="6">
        <f t="shared" si="15"/>
        <v>98.44290657439447</v>
      </c>
      <c r="R160" s="6">
        <f t="shared" si="14"/>
        <v>630.03460207612466</v>
      </c>
      <c r="S160" s="8"/>
    </row>
    <row r="161" spans="1:19" ht="25.5" x14ac:dyDescent="0.2">
      <c r="A161" s="11">
        <v>207</v>
      </c>
      <c r="B161" s="12" t="s">
        <v>23</v>
      </c>
      <c r="C161" s="11"/>
      <c r="D161" s="11"/>
      <c r="E161" s="37">
        <v>400</v>
      </c>
      <c r="F161" s="37">
        <v>80</v>
      </c>
      <c r="G161" s="37">
        <v>94</v>
      </c>
      <c r="H161" s="42">
        <v>85</v>
      </c>
      <c r="I161" s="33">
        <f t="shared" si="13"/>
        <v>94</v>
      </c>
      <c r="J161" s="33">
        <v>578</v>
      </c>
      <c r="K161" s="24">
        <v>400</v>
      </c>
      <c r="L161" s="27">
        <v>99</v>
      </c>
      <c r="M161" s="27">
        <v>96</v>
      </c>
      <c r="N161" s="27">
        <v>100</v>
      </c>
      <c r="O161" s="23">
        <f t="shared" si="17"/>
        <v>100</v>
      </c>
      <c r="P161" s="23">
        <v>578</v>
      </c>
      <c r="Q161" s="6">
        <f t="shared" si="15"/>
        <v>83.217993079584772</v>
      </c>
      <c r="R161" s="6">
        <f t="shared" si="14"/>
        <v>532.59515570934252</v>
      </c>
      <c r="S161" s="8"/>
    </row>
    <row r="162" spans="1:19" ht="25.5" x14ac:dyDescent="0.2">
      <c r="A162" s="11">
        <v>208</v>
      </c>
      <c r="B162" s="12" t="s">
        <v>23</v>
      </c>
      <c r="C162" s="11"/>
      <c r="D162" s="11"/>
      <c r="E162" s="37">
        <v>400</v>
      </c>
      <c r="F162" s="37">
        <v>74</v>
      </c>
      <c r="G162" s="37">
        <v>89</v>
      </c>
      <c r="H162" s="42">
        <v>70</v>
      </c>
      <c r="I162" s="33">
        <f t="shared" si="13"/>
        <v>89</v>
      </c>
      <c r="J162" s="33">
        <v>578</v>
      </c>
      <c r="K162" s="24">
        <v>400</v>
      </c>
      <c r="L162" s="27">
        <v>72</v>
      </c>
      <c r="M162" s="27">
        <v>77</v>
      </c>
      <c r="N162" s="27">
        <v>76</v>
      </c>
      <c r="O162" s="23">
        <f t="shared" si="17"/>
        <v>77</v>
      </c>
      <c r="P162" s="23">
        <v>578</v>
      </c>
      <c r="Q162" s="6">
        <f t="shared" si="15"/>
        <v>85.640138408304495</v>
      </c>
      <c r="R162" s="6">
        <f t="shared" si="14"/>
        <v>548.09688581314879</v>
      </c>
      <c r="S162" s="8"/>
    </row>
    <row r="163" spans="1:19" ht="25.5" x14ac:dyDescent="0.2">
      <c r="A163" s="11">
        <v>209</v>
      </c>
      <c r="B163" s="12" t="s">
        <v>23</v>
      </c>
      <c r="C163" s="11"/>
      <c r="D163" s="11"/>
      <c r="E163" s="37">
        <v>1000</v>
      </c>
      <c r="F163" s="37">
        <v>124</v>
      </c>
      <c r="G163" s="37">
        <v>148</v>
      </c>
      <c r="H163" s="42">
        <v>170</v>
      </c>
      <c r="I163" s="33">
        <f t="shared" si="13"/>
        <v>170</v>
      </c>
      <c r="J163" s="33">
        <v>1443</v>
      </c>
      <c r="K163" s="24">
        <v>1000</v>
      </c>
      <c r="L163" s="27">
        <v>7</v>
      </c>
      <c r="M163" s="27">
        <v>1</v>
      </c>
      <c r="N163" s="27">
        <v>5</v>
      </c>
      <c r="O163" s="23">
        <f t="shared" si="17"/>
        <v>7</v>
      </c>
      <c r="P163" s="23">
        <v>1443</v>
      </c>
      <c r="Q163" s="6">
        <f t="shared" si="15"/>
        <v>93.86694386694387</v>
      </c>
      <c r="R163" s="6">
        <f t="shared" si="14"/>
        <v>1501.8711018711019</v>
      </c>
      <c r="S163" s="8"/>
    </row>
    <row r="164" spans="1:19" ht="25.5" x14ac:dyDescent="0.2">
      <c r="A164" s="11">
        <v>210</v>
      </c>
      <c r="B164" s="12" t="s">
        <v>23</v>
      </c>
      <c r="C164" s="11"/>
      <c r="D164" s="11"/>
      <c r="E164" s="37">
        <v>250</v>
      </c>
      <c r="F164" s="37">
        <v>61</v>
      </c>
      <c r="G164" s="37">
        <v>57</v>
      </c>
      <c r="H164" s="42">
        <v>47</v>
      </c>
      <c r="I164" s="33">
        <f t="shared" si="13"/>
        <v>61</v>
      </c>
      <c r="J164" s="33">
        <v>361</v>
      </c>
      <c r="K164" s="24">
        <v>250</v>
      </c>
      <c r="L164" s="27">
        <v>0</v>
      </c>
      <c r="M164" s="27">
        <v>0</v>
      </c>
      <c r="N164" s="27">
        <v>0</v>
      </c>
      <c r="O164" s="23">
        <f t="shared" si="17"/>
        <v>0</v>
      </c>
      <c r="P164" s="23">
        <v>361</v>
      </c>
      <c r="Q164" s="6">
        <f t="shared" si="15"/>
        <v>91.551246537396125</v>
      </c>
      <c r="R164" s="6">
        <f t="shared" si="14"/>
        <v>366.20498614958456</v>
      </c>
      <c r="S164" s="8"/>
    </row>
    <row r="165" spans="1:19" ht="25.5" x14ac:dyDescent="0.2">
      <c r="A165" s="11">
        <v>217</v>
      </c>
      <c r="B165" s="12" t="s">
        <v>23</v>
      </c>
      <c r="C165" s="11"/>
      <c r="D165" s="11"/>
      <c r="E165" s="37">
        <v>400</v>
      </c>
      <c r="F165" s="37">
        <v>331</v>
      </c>
      <c r="G165" s="37">
        <v>235</v>
      </c>
      <c r="H165" s="42">
        <v>268</v>
      </c>
      <c r="I165" s="33">
        <f t="shared" si="13"/>
        <v>331</v>
      </c>
      <c r="J165" s="33">
        <v>578</v>
      </c>
      <c r="K165" s="24"/>
      <c r="L165" s="25"/>
      <c r="M165" s="25"/>
      <c r="N165" s="25"/>
      <c r="O165" s="23">
        <f t="shared" si="17"/>
        <v>0</v>
      </c>
      <c r="P165" s="23"/>
      <c r="Q165" s="6">
        <f>100-((I165*100)/J165)</f>
        <v>42.733564013840834</v>
      </c>
      <c r="R165" s="6">
        <f t="shared" si="14"/>
        <v>136.74740484429068</v>
      </c>
      <c r="S165" s="8"/>
    </row>
    <row r="166" spans="1:19" ht="25.5" x14ac:dyDescent="0.2">
      <c r="A166" s="11">
        <v>218</v>
      </c>
      <c r="B166" s="12" t="s">
        <v>23</v>
      </c>
      <c r="C166" s="11"/>
      <c r="D166" s="11"/>
      <c r="E166" s="37">
        <v>250</v>
      </c>
      <c r="F166" s="37">
        <v>23</v>
      </c>
      <c r="G166" s="37">
        <v>46</v>
      </c>
      <c r="H166" s="42">
        <v>45</v>
      </c>
      <c r="I166" s="33">
        <f t="shared" si="13"/>
        <v>46</v>
      </c>
      <c r="J166" s="33">
        <v>361</v>
      </c>
      <c r="K166" s="24"/>
      <c r="L166" s="25"/>
      <c r="M166" s="25"/>
      <c r="N166" s="25"/>
      <c r="O166" s="23">
        <f t="shared" si="17"/>
        <v>0</v>
      </c>
      <c r="P166" s="23"/>
      <c r="Q166" s="6">
        <f>100-((I166*100)/J166)</f>
        <v>87.257617728531855</v>
      </c>
      <c r="R166" s="6">
        <f t="shared" si="14"/>
        <v>174.51523545706371</v>
      </c>
      <c r="S166" s="8"/>
    </row>
    <row r="167" spans="1:19" ht="25.5" x14ac:dyDescent="0.2">
      <c r="A167" s="11">
        <v>225</v>
      </c>
      <c r="B167" s="12" t="s">
        <v>23</v>
      </c>
      <c r="C167" s="11"/>
      <c r="D167" s="11"/>
      <c r="E167" s="37">
        <v>400</v>
      </c>
      <c r="F167" s="37">
        <v>98</v>
      </c>
      <c r="G167" s="37">
        <v>121</v>
      </c>
      <c r="H167" s="42">
        <v>70</v>
      </c>
      <c r="I167" s="33">
        <f t="shared" si="13"/>
        <v>121</v>
      </c>
      <c r="J167" s="33">
        <v>578</v>
      </c>
      <c r="K167" s="24"/>
      <c r="L167" s="25"/>
      <c r="M167" s="25"/>
      <c r="N167" s="25"/>
      <c r="O167" s="23">
        <f t="shared" si="17"/>
        <v>0</v>
      </c>
      <c r="P167" s="23"/>
      <c r="Q167" s="6">
        <f>100-((I167*100)/J167)</f>
        <v>79.065743944636679</v>
      </c>
      <c r="R167" s="6">
        <f t="shared" si="14"/>
        <v>253.01038062283737</v>
      </c>
      <c r="S167" s="8"/>
    </row>
    <row r="168" spans="1:19" ht="25.5" x14ac:dyDescent="0.2">
      <c r="A168" s="11">
        <v>233</v>
      </c>
      <c r="B168" s="12" t="s">
        <v>23</v>
      </c>
      <c r="C168" s="11"/>
      <c r="D168" s="11"/>
      <c r="E168" s="37">
        <v>100</v>
      </c>
      <c r="F168" s="37">
        <v>18</v>
      </c>
      <c r="G168" s="37">
        <v>12</v>
      </c>
      <c r="H168" s="42">
        <v>16</v>
      </c>
      <c r="I168" s="33">
        <f t="shared" si="13"/>
        <v>18</v>
      </c>
      <c r="J168" s="33">
        <v>140</v>
      </c>
      <c r="K168" s="24"/>
      <c r="L168" s="25"/>
      <c r="M168" s="25"/>
      <c r="N168" s="25"/>
      <c r="O168" s="23">
        <f t="shared" si="17"/>
        <v>0</v>
      </c>
      <c r="P168" s="23"/>
      <c r="Q168" s="6">
        <f>100-((I168*100)/J168)</f>
        <v>87.142857142857139</v>
      </c>
      <c r="R168" s="6">
        <f t="shared" si="14"/>
        <v>69.714285714285708</v>
      </c>
      <c r="S168" s="8"/>
    </row>
    <row r="169" spans="1:19" ht="25.5" x14ac:dyDescent="0.2">
      <c r="A169" s="11">
        <v>234</v>
      </c>
      <c r="B169" s="12" t="s">
        <v>23</v>
      </c>
      <c r="C169" s="11"/>
      <c r="D169" s="11"/>
      <c r="E169" s="37">
        <v>400</v>
      </c>
      <c r="F169" s="37">
        <v>77</v>
      </c>
      <c r="G169" s="37">
        <v>95</v>
      </c>
      <c r="H169" s="42">
        <v>120</v>
      </c>
      <c r="I169" s="33">
        <f t="shared" si="13"/>
        <v>120</v>
      </c>
      <c r="J169" s="33">
        <v>578</v>
      </c>
      <c r="K169" s="24">
        <v>400</v>
      </c>
      <c r="L169" s="27">
        <v>89</v>
      </c>
      <c r="M169" s="27">
        <v>112</v>
      </c>
      <c r="N169" s="27">
        <v>125</v>
      </c>
      <c r="O169" s="23">
        <f t="shared" si="17"/>
        <v>125</v>
      </c>
      <c r="P169" s="23">
        <v>578</v>
      </c>
      <c r="Q169" s="6">
        <f t="shared" si="15"/>
        <v>78.806228373702425</v>
      </c>
      <c r="R169" s="6">
        <f t="shared" si="14"/>
        <v>504.35986159169556</v>
      </c>
      <c r="S169" s="8"/>
    </row>
    <row r="170" spans="1:19" ht="25.5" x14ac:dyDescent="0.2">
      <c r="A170" s="11">
        <v>235</v>
      </c>
      <c r="B170" s="12" t="s">
        <v>23</v>
      </c>
      <c r="C170" s="11"/>
      <c r="D170" s="11"/>
      <c r="E170" s="37">
        <v>160</v>
      </c>
      <c r="F170" s="37">
        <v>40</v>
      </c>
      <c r="G170" s="37">
        <v>65</v>
      </c>
      <c r="H170" s="42">
        <v>39</v>
      </c>
      <c r="I170" s="33">
        <f t="shared" si="13"/>
        <v>65</v>
      </c>
      <c r="J170" s="33">
        <v>230</v>
      </c>
      <c r="K170" s="24"/>
      <c r="L170" s="25"/>
      <c r="M170" s="25"/>
      <c r="N170" s="25"/>
      <c r="O170" s="23">
        <f t="shared" si="17"/>
        <v>0</v>
      </c>
      <c r="P170" s="23"/>
      <c r="Q170" s="6">
        <f>100-((I170*100)/J170)</f>
        <v>71.739130434782609</v>
      </c>
      <c r="R170" s="6">
        <f t="shared" si="14"/>
        <v>91.826086956521749</v>
      </c>
      <c r="S170" s="8"/>
    </row>
    <row r="171" spans="1:19" ht="25.5" x14ac:dyDescent="0.2">
      <c r="A171" s="11">
        <v>236</v>
      </c>
      <c r="B171" s="12" t="s">
        <v>23</v>
      </c>
      <c r="C171" s="11"/>
      <c r="D171" s="11"/>
      <c r="E171" s="37">
        <v>400</v>
      </c>
      <c r="F171" s="37">
        <v>193</v>
      </c>
      <c r="G171" s="37">
        <v>128</v>
      </c>
      <c r="H171" s="42">
        <v>135</v>
      </c>
      <c r="I171" s="33">
        <f t="shared" si="13"/>
        <v>193</v>
      </c>
      <c r="J171" s="33">
        <v>578</v>
      </c>
      <c r="K171" s="24"/>
      <c r="L171" s="25"/>
      <c r="M171" s="25"/>
      <c r="N171" s="25"/>
      <c r="O171" s="23">
        <f t="shared" si="17"/>
        <v>0</v>
      </c>
      <c r="P171" s="23"/>
      <c r="Q171" s="6">
        <f>100-((I171*100)/J171)</f>
        <v>66.608996539792386</v>
      </c>
      <c r="R171" s="6">
        <f t="shared" si="14"/>
        <v>213.14878892733566</v>
      </c>
      <c r="S171" s="8"/>
    </row>
    <row r="172" spans="1:19" ht="25.5" x14ac:dyDescent="0.2">
      <c r="A172" s="11">
        <v>237</v>
      </c>
      <c r="B172" s="12" t="s">
        <v>23</v>
      </c>
      <c r="C172" s="11"/>
      <c r="D172" s="11"/>
      <c r="E172" s="37">
        <v>400</v>
      </c>
      <c r="F172" s="37">
        <v>68</v>
      </c>
      <c r="G172" s="37">
        <v>119</v>
      </c>
      <c r="H172" s="42">
        <v>64</v>
      </c>
      <c r="I172" s="33">
        <f t="shared" si="13"/>
        <v>119</v>
      </c>
      <c r="J172" s="33">
        <v>578</v>
      </c>
      <c r="K172" s="24">
        <v>400</v>
      </c>
      <c r="L172" s="27">
        <v>62</v>
      </c>
      <c r="M172" s="27">
        <v>79</v>
      </c>
      <c r="N172" s="27">
        <v>16</v>
      </c>
      <c r="O172" s="23">
        <f t="shared" si="17"/>
        <v>79</v>
      </c>
      <c r="P172" s="23">
        <v>578</v>
      </c>
      <c r="Q172" s="6">
        <f t="shared" si="15"/>
        <v>82.87197231833909</v>
      </c>
      <c r="R172" s="6">
        <f t="shared" si="14"/>
        <v>530.3806228373702</v>
      </c>
      <c r="S172" s="8"/>
    </row>
    <row r="173" spans="1:19" ht="25.5" x14ac:dyDescent="0.2">
      <c r="A173" s="11">
        <v>238</v>
      </c>
      <c r="B173" s="12" t="s">
        <v>23</v>
      </c>
      <c r="C173" s="11"/>
      <c r="D173" s="11"/>
      <c r="E173" s="37">
        <v>400</v>
      </c>
      <c r="F173" s="37">
        <v>4</v>
      </c>
      <c r="G173" s="37">
        <v>0</v>
      </c>
      <c r="H173" s="42">
        <v>2</v>
      </c>
      <c r="I173" s="33">
        <f t="shared" si="13"/>
        <v>4</v>
      </c>
      <c r="J173" s="33">
        <v>578</v>
      </c>
      <c r="K173" s="24"/>
      <c r="L173" s="26">
        <v>320</v>
      </c>
      <c r="M173" s="26">
        <v>348</v>
      </c>
      <c r="N173" s="26">
        <v>315</v>
      </c>
      <c r="O173" s="23">
        <f>MAX(L173:N173)</f>
        <v>348</v>
      </c>
      <c r="P173" s="23"/>
      <c r="Q173" s="6">
        <f>((100-((I173+O173*100)/J173)))</f>
        <v>39.785467128027683</v>
      </c>
      <c r="R173" s="6">
        <f t="shared" si="14"/>
        <v>127.31349480968859</v>
      </c>
      <c r="S173" s="8"/>
    </row>
    <row r="174" spans="1:19" ht="25.5" x14ac:dyDescent="0.2">
      <c r="A174" s="11">
        <v>239</v>
      </c>
      <c r="B174" s="12" t="s">
        <v>23</v>
      </c>
      <c r="C174" s="11"/>
      <c r="D174" s="11"/>
      <c r="E174" s="37">
        <v>400</v>
      </c>
      <c r="F174" s="37">
        <v>253</v>
      </c>
      <c r="G174" s="37">
        <v>209</v>
      </c>
      <c r="H174" s="42">
        <v>215</v>
      </c>
      <c r="I174" s="33">
        <f>MAX(F174:H174)</f>
        <v>253</v>
      </c>
      <c r="J174" s="33">
        <v>578</v>
      </c>
      <c r="K174" s="24"/>
      <c r="L174" s="25"/>
      <c r="M174" s="25"/>
      <c r="N174" s="25"/>
      <c r="O174" s="23">
        <f t="shared" si="17"/>
        <v>0</v>
      </c>
      <c r="P174" s="23"/>
      <c r="Q174" s="6">
        <f>100-((I174*100)/J174)</f>
        <v>56.228373702422147</v>
      </c>
      <c r="R174" s="6">
        <f t="shared" si="14"/>
        <v>179.93079584775089</v>
      </c>
      <c r="S174" s="8"/>
    </row>
    <row r="175" spans="1:19" ht="25.5" x14ac:dyDescent="0.2">
      <c r="A175" s="11" t="s">
        <v>8</v>
      </c>
      <c r="B175" s="12" t="s">
        <v>23</v>
      </c>
      <c r="C175" s="11"/>
      <c r="D175" s="11"/>
      <c r="E175" s="37">
        <v>630</v>
      </c>
      <c r="F175" s="37">
        <v>205</v>
      </c>
      <c r="G175" s="37">
        <v>182</v>
      </c>
      <c r="H175" s="42">
        <v>148</v>
      </c>
      <c r="I175" s="33">
        <f>MAX(F175:H175)</f>
        <v>205</v>
      </c>
      <c r="J175" s="33">
        <v>909</v>
      </c>
      <c r="K175" s="24">
        <v>630</v>
      </c>
      <c r="L175" s="26">
        <v>102</v>
      </c>
      <c r="M175" s="26">
        <v>78</v>
      </c>
      <c r="N175" s="26">
        <v>114</v>
      </c>
      <c r="O175" s="21">
        <f>MAX(L175:N175)</f>
        <v>114</v>
      </c>
      <c r="P175" s="21" t="s">
        <v>74</v>
      </c>
      <c r="Q175" s="6">
        <f t="shared" si="15"/>
        <v>82.45324532453246</v>
      </c>
      <c r="R175" s="6">
        <f t="shared" si="14"/>
        <v>831.12871287128735</v>
      </c>
      <c r="S175" s="8"/>
    </row>
    <row r="176" spans="1:19" ht="25.5" x14ac:dyDescent="0.2">
      <c r="A176" s="11" t="s">
        <v>68</v>
      </c>
      <c r="B176" s="12" t="s">
        <v>23</v>
      </c>
      <c r="C176" s="11"/>
      <c r="D176" s="11"/>
      <c r="E176" s="37">
        <v>360</v>
      </c>
      <c r="F176" s="37">
        <v>11</v>
      </c>
      <c r="G176" s="37">
        <v>12</v>
      </c>
      <c r="H176" s="42">
        <v>18</v>
      </c>
      <c r="I176" s="33">
        <f>MAX(F176:H176)</f>
        <v>18</v>
      </c>
      <c r="J176" s="33">
        <v>462</v>
      </c>
      <c r="K176" s="24"/>
      <c r="L176" s="26">
        <v>0</v>
      </c>
      <c r="M176" s="26">
        <v>0</v>
      </c>
      <c r="N176" s="26">
        <v>3</v>
      </c>
      <c r="O176" s="23">
        <f t="shared" si="17"/>
        <v>3</v>
      </c>
      <c r="P176" s="23"/>
      <c r="Q176" s="6">
        <f>100-((I176*100)/J176)</f>
        <v>96.103896103896105</v>
      </c>
      <c r="R176" s="6">
        <f t="shared" si="14"/>
        <v>276.77922077922079</v>
      </c>
      <c r="S176" s="8"/>
    </row>
    <row r="177" spans="1:19" ht="25.5" x14ac:dyDescent="0.2">
      <c r="A177" s="11" t="s">
        <v>69</v>
      </c>
      <c r="B177" s="12" t="s">
        <v>23</v>
      </c>
      <c r="C177" s="11"/>
      <c r="D177" s="11"/>
      <c r="E177" s="37">
        <v>630</v>
      </c>
      <c r="F177" s="37">
        <v>118</v>
      </c>
      <c r="G177" s="37">
        <v>106</v>
      </c>
      <c r="H177" s="42">
        <v>121</v>
      </c>
      <c r="I177" s="33">
        <f>MAX(F177:H177)</f>
        <v>121</v>
      </c>
      <c r="J177" s="33">
        <v>909</v>
      </c>
      <c r="K177" s="24">
        <v>630</v>
      </c>
      <c r="L177" s="29">
        <v>79</v>
      </c>
      <c r="M177" s="29">
        <v>74</v>
      </c>
      <c r="N177" s="29">
        <v>74</v>
      </c>
      <c r="O177" s="23">
        <f t="shared" si="17"/>
        <v>79</v>
      </c>
      <c r="P177" s="23">
        <v>909</v>
      </c>
      <c r="Q177" s="6">
        <f t="shared" si="15"/>
        <v>88.998899889988991</v>
      </c>
      <c r="R177" s="6">
        <f t="shared" si="14"/>
        <v>897.10891089108907</v>
      </c>
      <c r="S177" s="8"/>
    </row>
    <row r="178" spans="1:19" ht="25.5" x14ac:dyDescent="0.2">
      <c r="A178" s="13" t="s">
        <v>70</v>
      </c>
      <c r="B178" s="12" t="s">
        <v>23</v>
      </c>
      <c r="C178" s="11"/>
      <c r="D178" s="11"/>
      <c r="E178" s="37">
        <v>630</v>
      </c>
      <c r="F178" s="37">
        <v>128</v>
      </c>
      <c r="G178" s="37">
        <v>85</v>
      </c>
      <c r="H178" s="42">
        <v>89</v>
      </c>
      <c r="I178" s="33">
        <f>MAX(F178:H178)</f>
        <v>128</v>
      </c>
      <c r="J178" s="33">
        <v>909</v>
      </c>
      <c r="K178" s="24">
        <v>630</v>
      </c>
      <c r="L178" s="29">
        <v>116</v>
      </c>
      <c r="M178" s="29">
        <v>137</v>
      </c>
      <c r="N178" s="29">
        <v>94</v>
      </c>
      <c r="O178" s="23">
        <f t="shared" si="17"/>
        <v>137</v>
      </c>
      <c r="P178" s="23">
        <v>909</v>
      </c>
      <c r="Q178" s="6">
        <f t="shared" si="15"/>
        <v>85.423542354235423</v>
      </c>
      <c r="R178" s="6">
        <f t="shared" si="14"/>
        <v>861.06930693069319</v>
      </c>
      <c r="S178" s="8"/>
    </row>
  </sheetData>
  <autoFilter ref="A2:S177" xr:uid="{00000000-0009-0000-0000-000000000000}">
    <filterColumn colId="5" showButton="0"/>
    <filterColumn colId="6" showButton="0"/>
    <filterColumn colId="11" showButton="0"/>
    <filterColumn colId="12" showButton="0"/>
  </autoFilter>
  <mergeCells count="4">
    <mergeCell ref="F1:H1"/>
    <mergeCell ref="L1:N1"/>
    <mergeCell ref="F2:H2"/>
    <mergeCell ref="L2:N2"/>
  </mergeCells>
  <conditionalFormatting sqref="Q3:Q178">
    <cfRule type="cellIs" dxfId="5" priority="3" stopIfTrue="1" operator="lessThan">
      <formula>40</formula>
    </cfRule>
  </conditionalFormatting>
  <conditionalFormatting sqref="Q1:Q1048576">
    <cfRule type="cellIs" dxfId="4" priority="2" stopIfTrue="1" operator="between">
      <formula>40</formula>
      <formula>60</formula>
    </cfRule>
    <cfRule type="cellIs" dxfId="3" priority="1" stopIfTrue="1" operator="between">
      <formula>60</formula>
      <formula>100</formula>
    </cfRule>
  </conditionalFormatting>
  <pageMargins left="0.14000000000000001" right="0.14000000000000001" top="0.17" bottom="0.26" header="0.15" footer="0.2"/>
  <pageSetup paperSize="9" scale="85" orientation="landscape" r:id="rId1"/>
  <headerFooter alignWithMargins="0"/>
  <ignoredErrors>
    <ignoredError sqref="I17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ПКГУП СКЭС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Аннушка</cp:lastModifiedBy>
  <cp:lastPrinted>2019-02-20T04:54:19Z</cp:lastPrinted>
  <dcterms:created xsi:type="dcterms:W3CDTF">1996-10-08T23:32:33Z</dcterms:created>
  <dcterms:modified xsi:type="dcterms:W3CDTF">2024-10-01T05:01:24Z</dcterms:modified>
</cp:coreProperties>
</file>